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3040" windowHeight="8730" activeTab="4"/>
  </bookViews>
  <sheets>
    <sheet name="ΠΡΟΣΛΗΠΤΕΟΙ " sheetId="10" r:id="rId1"/>
    <sheet name="ΓΕΝ.ΚΑΤΑΤ ΜΕ ΕΜΠΕΙΡΙΑ" sheetId="4" r:id="rId2"/>
    <sheet name="ΓΕΝ.ΚΑΤ. ΧΩΡΙΣ ΕΜΠ" sheetId="8" r:id="rId3"/>
    <sheet name="ΓΕΝ ΚΑΤ ΜΕ ΕΜΠ. ΕΙΔ.ΚΑΤΗΓΟΡΙΑ" sheetId="9" r:id="rId4"/>
    <sheet name="ΑΠΟΡΡΙΠΤΕΟΙ" sheetId="6" r:id="rId5"/>
  </sheets>
  <definedNames/>
  <calcPr calcId="181029"/>
</workbook>
</file>

<file path=xl/sharedStrings.xml><?xml version="1.0" encoding="utf-8"?>
<sst xmlns="http://schemas.openxmlformats.org/spreadsheetml/2006/main" count="1064" uniqueCount="315">
  <si>
    <t>ΤΥΠΙΚΑ ΠΡΟΣΟΝΤΑ</t>
  </si>
  <si>
    <t>Α/Α</t>
  </si>
  <si>
    <t>ΜΟΡΙΑ</t>
  </si>
  <si>
    <t>ΝΑΙ</t>
  </si>
  <si>
    <t>ΣΤΟΙΧΕΙΑ ΥΠΟΨΗΦΙΟΥ</t>
  </si>
  <si>
    <t>ΕΠΩΝΥΜΟ</t>
  </si>
  <si>
    <t>ΟΝΟΜΑ</t>
  </si>
  <si>
    <t>ΣΥΝΟΛΟ ΜΟΡΙΩΝ</t>
  </si>
  <si>
    <t>ΕΝΤΟΠΙΟΤΗΤΑ</t>
  </si>
  <si>
    <t>ΟΧΙ</t>
  </si>
  <si>
    <t>ΠΡΟΣΘΕΤΑ - ΜΟΡΙΟΔΟΤΟΥΜΕΝΑ ΠΡΟΣΟΝΤΑ</t>
  </si>
  <si>
    <t>ΤΙΤΛΟΣ ΣΠΟΥΔΩΝ (κωδ. 041)</t>
  </si>
  <si>
    <t xml:space="preserve">ΕΜΠΕΙΡΙΑ ΣΕ Β/ΘΜΙΟ Ή Γ/ΘΜΙΟ ΝΟΣΗΛΕΥΤΙΚΟ ΙΔΡΥΜΑ (έως και 24 μήνες) (κωδ. 211) </t>
  </si>
  <si>
    <t>ΑΡΙΘΜΟΣ ΑΝΗΛΙΚΩΝ ΤΕΚΝΩΝ (ΕΩΣ 2) (κωδ. 213)</t>
  </si>
  <si>
    <t>ΑΡΙΘΜΟΣ ΑΝΗΛΙΚΩΝ ΤΕΚΝΩΝ (ΑΝΩ ΤΩΝ 2) (κωδ. 213)</t>
  </si>
  <si>
    <t>ΤΕΚΝΟ ΠΟΛΥΤΕΚΝΗΣ ΟΙΚΟΓΕΝΕΙΑΣ (κωδ. 214)</t>
  </si>
  <si>
    <t>ΤΕΚΝΟ ΤΡΙΤΕΚΝΗΣ ΟΙΚΟΓΕΝΕΙΑΣ (κωδ. 215)</t>
  </si>
  <si>
    <r>
      <t xml:space="preserve">ΧΡΟΝΟΣ ΑΝΕΡΓΙΑΣ (έως 8 </t>
    </r>
    <r>
      <rPr>
        <u val="single"/>
        <sz val="11"/>
        <color theme="1"/>
        <rFont val="Calibri"/>
        <family val="2"/>
        <scheme val="minor"/>
      </rPr>
      <t>εξάμηνα</t>
    </r>
    <r>
      <rPr>
        <sz val="11"/>
        <color theme="1"/>
        <rFont val="Calibri"/>
        <family val="2"/>
        <scheme val="minor"/>
      </rPr>
      <t>) (κωδ. 216)</t>
    </r>
  </si>
  <si>
    <t>ΧΡΟΝΟΛΟΓΙΑ ΓΕΝΝΗΣΗΣ</t>
  </si>
  <si>
    <t>ΗΛΙΚΙΑ</t>
  </si>
  <si>
    <t>ΑΡΙΘΜΟΣ ΠΡΩΤΟΚΟΛΛΟΥ ΑΙΤΗΣΗΣ</t>
  </si>
  <si>
    <t>ΜΟΡΙΑ (ΑΠΟ 24 ΕΩΣ 40 ΕΤΩΝ) (κωδ. 217)</t>
  </si>
  <si>
    <t>ΜΟΡΙΑ (ΑΝΩ ΤΩΝ 40 ΕΤΩΝ) (κωδ. 218)</t>
  </si>
  <si>
    <t>1334/28-09-2018</t>
  </si>
  <si>
    <t>ΑΔΑΜ</t>
  </si>
  <si>
    <t>ΕΛΕΝΗ</t>
  </si>
  <si>
    <t>2503/02-10-2018</t>
  </si>
  <si>
    <t>ΑΛΕΞΟΠΟΥΛΟΣ</t>
  </si>
  <si>
    <t>ΕΛΕΥΘΕΡΙΟΣ</t>
  </si>
  <si>
    <t>2013/01-10-2018</t>
  </si>
  <si>
    <t>ΑΜΠΑΤΖΗ</t>
  </si>
  <si>
    <t>ΔΕΣΠΟΙΝΑ</t>
  </si>
  <si>
    <t>363/24-09-2018</t>
  </si>
  <si>
    <t>ΑΜΠΑΤΖΙΔΟΥ</t>
  </si>
  <si>
    <t>ΑΙΚΑΤΕΡΙΝΗ</t>
  </si>
  <si>
    <t>372/24-09-2018</t>
  </si>
  <si>
    <t>ΑΝΑΣΤΑΣΙΑΔΗΣ</t>
  </si>
  <si>
    <t>ΤΙΜΟΘΕΟΣ</t>
  </si>
  <si>
    <t>607/26-09-2018</t>
  </si>
  <si>
    <t>ΒΑΛΒΗΣ</t>
  </si>
  <si>
    <t>ΑΝΤΩΝΙΟΣ</t>
  </si>
  <si>
    <t>703/26-09-2018</t>
  </si>
  <si>
    <t>ΒΛΑΧΟΥ</t>
  </si>
  <si>
    <t>ΠΑΝΑΓΙΩΤΑ</t>
  </si>
  <si>
    <t>ΜΑΡΙΑ</t>
  </si>
  <si>
    <t>1269/28-09-2018</t>
  </si>
  <si>
    <t>ΒΡΕΤΤΟΣ</t>
  </si>
  <si>
    <t>ΘΕΟΧΑΡΗΣ</t>
  </si>
  <si>
    <t>852/27-09-2018</t>
  </si>
  <si>
    <t>ΓΑΛΑΙΟΥ</t>
  </si>
  <si>
    <t>ΣΤΥΛΙΑΝΗ</t>
  </si>
  <si>
    <t>ΓΙΑΖΙΤΖΗ</t>
  </si>
  <si>
    <t>ΧΡΙΣΤΙΝΑ</t>
  </si>
  <si>
    <t>208/21-09-2018</t>
  </si>
  <si>
    <t>ΓΙΑΝΝΑΚΟΠΟΥΛΟΥ</t>
  </si>
  <si>
    <t>ΑΝΤΩΝΙΑ</t>
  </si>
  <si>
    <t>1948/01-10-2018</t>
  </si>
  <si>
    <t>ΓΙΑΝΝΟΠΟΥΛΟΣ</t>
  </si>
  <si>
    <t>ΠΑΝΑΓΙΩΤΗΣ</t>
  </si>
  <si>
    <t>90/19-09-2018</t>
  </si>
  <si>
    <t>ΓΚΑΜΠΛΙΑ</t>
  </si>
  <si>
    <t>ΑΡΓΥΡΩ</t>
  </si>
  <si>
    <t>2032/01-10-2018</t>
  </si>
  <si>
    <t>ΓΚΟΥΜΑ</t>
  </si>
  <si>
    <t>ΕΥΑΓΓΕΛΙΑ</t>
  </si>
  <si>
    <t>650/26-09-2018</t>
  </si>
  <si>
    <t>ΔΑΓΚΛΗ</t>
  </si>
  <si>
    <t>ΕΥΘΥΜΙΑ</t>
  </si>
  <si>
    <t>569/26-09-2018</t>
  </si>
  <si>
    <t>ΔΑΝΕΖΗ</t>
  </si>
  <si>
    <t>ΚΥΡΙΑΚΗ</t>
  </si>
  <si>
    <t>2072/01-10-2018</t>
  </si>
  <si>
    <t>ΖΑΧΑΡΗΣ</t>
  </si>
  <si>
    <t>ΚΩΝΣΤΑΝΤΙΝΟΣ</t>
  </si>
  <si>
    <t>590/26-09-2018</t>
  </si>
  <si>
    <t>ΙΩΑΝΝΙΔΟΥ</t>
  </si>
  <si>
    <t>ΦΩΤΕΙΝΗ</t>
  </si>
  <si>
    <t>191/21-09-2018</t>
  </si>
  <si>
    <t>ΚΑΚΑΒΑ</t>
  </si>
  <si>
    <t>ΓΕΩΡΓΙΑ</t>
  </si>
  <si>
    <t>2547/02-10-2018</t>
  </si>
  <si>
    <t>ΚΑΛΟΜΠΑΤΣΙΟΥ</t>
  </si>
  <si>
    <t>560/25-09-2018</t>
  </si>
  <si>
    <t>ΕΥΑΓΓΕΛΗ</t>
  </si>
  <si>
    <t>2414/02-10-2018</t>
  </si>
  <si>
    <t>ΚΑΡΑΓΙΑΝΝΗΣ</t>
  </si>
  <si>
    <t>ΑΛΕΞΑΝΔΡΟΣ</t>
  </si>
  <si>
    <t>12/18-09-2018</t>
  </si>
  <si>
    <t xml:space="preserve">ΚΛΩΝΗ </t>
  </si>
  <si>
    <t>44/18-09-2018</t>
  </si>
  <si>
    <t>ΚΟΛΟΚΑΘΗ</t>
  </si>
  <si>
    <t>ΘΕΟΔΩΡΑ</t>
  </si>
  <si>
    <t>2569/03-10-2018</t>
  </si>
  <si>
    <t>ΚΟΥΚΟΥΛΑΣ</t>
  </si>
  <si>
    <t>ΔΗΜΗΤΡΙΟΣ</t>
  </si>
  <si>
    <t>2424/02-10-2018</t>
  </si>
  <si>
    <t>ΚΟΥΡΑ</t>
  </si>
  <si>
    <t>ΙΩΑΝΝΑ</t>
  </si>
  <si>
    <t>2204/01-10-2018</t>
  </si>
  <si>
    <t>ΚΟΥΡΜΠΕΛΗΣ</t>
  </si>
  <si>
    <t>ΘΕΟΔΩΡΟΣ</t>
  </si>
  <si>
    <t>688/26-09-2018</t>
  </si>
  <si>
    <t>ΚΟΥΤΜΟΥ</t>
  </si>
  <si>
    <t>ΕΥΣΤΑΘΙΑ</t>
  </si>
  <si>
    <t>1611/01-10-2018</t>
  </si>
  <si>
    <t>ΚΩΣΤΑ</t>
  </si>
  <si>
    <t>1177/28-09-0218</t>
  </si>
  <si>
    <t>ΚΩΣΤΟΠΟΥΛΟΥ</t>
  </si>
  <si>
    <t>784/26-09-2018</t>
  </si>
  <si>
    <t>ΛΙΓΝΟΥ</t>
  </si>
  <si>
    <t>ΕΙΡΗΝΗ</t>
  </si>
  <si>
    <t>732/26-09-2018</t>
  </si>
  <si>
    <t>ΜΑΝΑΤΙΔΟΥ</t>
  </si>
  <si>
    <t>1706/01-10-2018</t>
  </si>
  <si>
    <t>ΜΠΑΓΙΑ</t>
  </si>
  <si>
    <t>ΣΟΦΙΑ</t>
  </si>
  <si>
    <t>615/26-09-2018</t>
  </si>
  <si>
    <t>ΜΠΑΚΟΥΛΑ</t>
  </si>
  <si>
    <t>ΒΑΓΙΑ</t>
  </si>
  <si>
    <t>1018/27-09-2018</t>
  </si>
  <si>
    <t>ΜΠΡΙΤΖΙΟΛΑ</t>
  </si>
  <si>
    <t>472/25-09-2018</t>
  </si>
  <si>
    <t>ΝΑΝΟΠΟΥΛΟΣ</t>
  </si>
  <si>
    <t>ΗΛΙΑΣ</t>
  </si>
  <si>
    <t>1067/27-09-2018</t>
  </si>
  <si>
    <t>ΝΕΛΛΑ</t>
  </si>
  <si>
    <t>648/26-09-2018</t>
  </si>
  <si>
    <t>ΝΙΑΚΑ</t>
  </si>
  <si>
    <t>1822/01-10-2018</t>
  </si>
  <si>
    <t>ΝΤΑΙΚΟΥ</t>
  </si>
  <si>
    <t>404/25-09-2018</t>
  </si>
  <si>
    <t>ΟΥΖΑΚΟΒΑ</t>
  </si>
  <si>
    <t>ΛΟΛΑ</t>
  </si>
  <si>
    <t>1366/28-09-2018</t>
  </si>
  <si>
    <t>ΠΑΝΑΓΙΩΤΙΔΟΥ</t>
  </si>
  <si>
    <t>ΛΕΥΚΟΘΕΑ</t>
  </si>
  <si>
    <t>922/27-09-2018</t>
  </si>
  <si>
    <t>ΠΑΠΑΔΟΠΟΥΛΟΥ</t>
  </si>
  <si>
    <t>54/19-09-2018</t>
  </si>
  <si>
    <t>ΠΑΠΑΡΗΣ</t>
  </si>
  <si>
    <t>402/25-09-2018</t>
  </si>
  <si>
    <t>ΠΕΤΡΟ</t>
  </si>
  <si>
    <t>ΝΟΡΑ</t>
  </si>
  <si>
    <t>1942/01-10-2018</t>
  </si>
  <si>
    <t>ΠΛΙΑΣΑ</t>
  </si>
  <si>
    <t>ΘΩΜΑΪΣ</t>
  </si>
  <si>
    <t>2007/01-10-2018</t>
  </si>
  <si>
    <t>ΠΟΥΛΙΑΣΗ</t>
  </si>
  <si>
    <t>ΓΑΛΑΤΙΑ</t>
  </si>
  <si>
    <t>502/25-09-2018</t>
  </si>
  <si>
    <t>ΠΡΕΚΑ</t>
  </si>
  <si>
    <t>ΞΕΝΗ</t>
  </si>
  <si>
    <t>786/26-09-2018</t>
  </si>
  <si>
    <t>ΣΑΚΕΛΛΑΡΙΟΥ-ΜΠΑΛΑΚΟΥ</t>
  </si>
  <si>
    <t>169/20-09-2018</t>
  </si>
  <si>
    <t>ΣΑΚΚΑ</t>
  </si>
  <si>
    <t>ΣΤΕΦΑΝΙΑ - ΜΑΡΙΑ</t>
  </si>
  <si>
    <t>2171/01-10-2018</t>
  </si>
  <si>
    <t>ΣΑΡΑΝΤΟΥ</t>
  </si>
  <si>
    <t>ΟΥΡΑΝΙΑ</t>
  </si>
  <si>
    <t>1455/01-10-2018</t>
  </si>
  <si>
    <t>ΣΑΡΙΑΝΙΔΟΥ</t>
  </si>
  <si>
    <t>1825/01-10-2018</t>
  </si>
  <si>
    <t>ΣΙΑΜΕΤΗΣ</t>
  </si>
  <si>
    <t>1424/28-09-2018</t>
  </si>
  <si>
    <t>ΣΙΑΠΑΤΗΣ</t>
  </si>
  <si>
    <t>ΙΩΑΝΝΗΣ</t>
  </si>
  <si>
    <t>586/26-09-2018</t>
  </si>
  <si>
    <t>ΣΠΗΛΙΟΠΟΥΛΟΥ</t>
  </si>
  <si>
    <t>ΜΑΡΓΑΡΙΤΑ</t>
  </si>
  <si>
    <t>1949/01-10-2018</t>
  </si>
  <si>
    <t>ΣΤΑΜΑΤΕΛΟΠΟΥΛΟΥ</t>
  </si>
  <si>
    <t>100/19-09-2018</t>
  </si>
  <si>
    <t>ΣΧΟΙΝΑ</t>
  </si>
  <si>
    <t>ΚΩΝΣΤΑΝΤΙΝΑ</t>
  </si>
  <si>
    <t>340/24-09-2018</t>
  </si>
  <si>
    <t>ΤΟΚΑΤΛΙΔΟΥ</t>
  </si>
  <si>
    <t>ΧΡΥΣΑΝΘΗ</t>
  </si>
  <si>
    <t>2035/01-10-2018</t>
  </si>
  <si>
    <t>ΤΟΠΑΛΣΑΒΒΑ</t>
  </si>
  <si>
    <t>857/27-09-2018</t>
  </si>
  <si>
    <t>ΤΟΥΤΟΥΝΤΖΟΓΛΟΥ</t>
  </si>
  <si>
    <t>ΑΝΑΣΤΑΣΙΟΣ</t>
  </si>
  <si>
    <t>2255/01-10-2018</t>
  </si>
  <si>
    <t>ΤΣΙΟΒΟΛΑ</t>
  </si>
  <si>
    <t>ΕΛΙΣΑΒΕΤ</t>
  </si>
  <si>
    <t>1990/01-10-2018</t>
  </si>
  <si>
    <t>ΤΣΙΟΛΗ</t>
  </si>
  <si>
    <t>ΜΑΡΙΝΑ</t>
  </si>
  <si>
    <t>1238/28-09-2018</t>
  </si>
  <si>
    <t>ΤΣΙΟΤΙΛΙΩΤΗ</t>
  </si>
  <si>
    <t>ΙΦΙΓΕΝΕΙΑ</t>
  </si>
  <si>
    <t>2219/01-10-2018</t>
  </si>
  <si>
    <t>ΤΣΙΡΟΥΛΗ</t>
  </si>
  <si>
    <t>2138/01-10-2018</t>
  </si>
  <si>
    <t>ΤΣΙΤΟΥΡΙΔΟΥ</t>
  </si>
  <si>
    <t>1296/28-09-2018</t>
  </si>
  <si>
    <t>ΧΑΛΑΡΗ</t>
  </si>
  <si>
    <t>ΦΛΩΡΑ</t>
  </si>
  <si>
    <t>763/26-09-2018</t>
  </si>
  <si>
    <t>ΧΑΡΙΣΗ</t>
  </si>
  <si>
    <t>ΒΑΣΙΛΙΚΗ</t>
  </si>
  <si>
    <t>1881/01-10-2018</t>
  </si>
  <si>
    <t>ΧΑΡΙΤΩΝΙΔΗΣ</t>
  </si>
  <si>
    <t>ΧΑΡΙΤΩΝ</t>
  </si>
  <si>
    <t>649/26-09-2018</t>
  </si>
  <si>
    <t>ΧΑΤΖΗΣΤΕΡΓΙΟΥ</t>
  </si>
  <si>
    <t>Παρατηρήσεις</t>
  </si>
  <si>
    <t>ΑΔΤ</t>
  </si>
  <si>
    <t>**8105</t>
  </si>
  <si>
    <t>**4379</t>
  </si>
  <si>
    <t>**6854</t>
  </si>
  <si>
    <t>**8744</t>
  </si>
  <si>
    <t>**6522</t>
  </si>
  <si>
    <t>**8056</t>
  </si>
  <si>
    <t>**1564</t>
  </si>
  <si>
    <t>**9586</t>
  </si>
  <si>
    <t>**5506</t>
  </si>
  <si>
    <t>**8452</t>
  </si>
  <si>
    <t>**9520</t>
  </si>
  <si>
    <t>**2588</t>
  </si>
  <si>
    <t>**4903</t>
  </si>
  <si>
    <t>**1849</t>
  </si>
  <si>
    <t>**0638</t>
  </si>
  <si>
    <t>**3330</t>
  </si>
  <si>
    <t>**5425</t>
  </si>
  <si>
    <t>**0134</t>
  </si>
  <si>
    <t>**3835</t>
  </si>
  <si>
    <t>**4991</t>
  </si>
  <si>
    <t>ΚΑΛΠΙΑ</t>
  </si>
  <si>
    <t>**1487</t>
  </si>
  <si>
    <t>**6099</t>
  </si>
  <si>
    <t>**7615</t>
  </si>
  <si>
    <t>**0992</t>
  </si>
  <si>
    <t>**3854</t>
  </si>
  <si>
    <t>**6934</t>
  </si>
  <si>
    <t>**1127</t>
  </si>
  <si>
    <t>**7253</t>
  </si>
  <si>
    <t>**2861</t>
  </si>
  <si>
    <t>**1508</t>
  </si>
  <si>
    <t>**4586</t>
  </si>
  <si>
    <t>**2124</t>
  </si>
  <si>
    <t>**1206</t>
  </si>
  <si>
    <t>**7953</t>
  </si>
  <si>
    <t>**0924</t>
  </si>
  <si>
    <t>**6698</t>
  </si>
  <si>
    <t>**9918</t>
  </si>
  <si>
    <t>**6708</t>
  </si>
  <si>
    <t>ΑΞΙΟΛΟΓΗΘΗΚΕ ΣΤΗΝ ΥΕ 3</t>
  </si>
  <si>
    <t>**7932</t>
  </si>
  <si>
    <t>**5878</t>
  </si>
  <si>
    <t>**1944</t>
  </si>
  <si>
    <t>**6469</t>
  </si>
  <si>
    <t>**0737</t>
  </si>
  <si>
    <t>**3295</t>
  </si>
  <si>
    <t>**2922</t>
  </si>
  <si>
    <t>**4554</t>
  </si>
  <si>
    <t>**3540</t>
  </si>
  <si>
    <t>**6480</t>
  </si>
  <si>
    <t>**4172</t>
  </si>
  <si>
    <t>**2621</t>
  </si>
  <si>
    <t>**7760</t>
  </si>
  <si>
    <t>**9373</t>
  </si>
  <si>
    <t>**1294</t>
  </si>
  <si>
    <t>**5673</t>
  </si>
  <si>
    <t>**8074</t>
  </si>
  <si>
    <t>**8228</t>
  </si>
  <si>
    <t>**2972</t>
  </si>
  <si>
    <t>**1654</t>
  </si>
  <si>
    <t>**2313</t>
  </si>
  <si>
    <t>**1941</t>
  </si>
  <si>
    <t>**7457</t>
  </si>
  <si>
    <t>**5548</t>
  </si>
  <si>
    <t>**2884</t>
  </si>
  <si>
    <t>**0728</t>
  </si>
  <si>
    <t>**0511</t>
  </si>
  <si>
    <t>**1938</t>
  </si>
  <si>
    <t xml:space="preserve">2187/01-10-2018 </t>
  </si>
  <si>
    <t>350/24-09-2018</t>
  </si>
  <si>
    <t>**5966</t>
  </si>
  <si>
    <t xml:space="preserve">ΙΩΑΝΝΙΔΟΥ </t>
  </si>
  <si>
    <t>ΦΑΝΗ</t>
  </si>
  <si>
    <t>ΑΚΥΡΟ ΕΝΤΥΠΟ ΑΙΤΗΣΗΣ</t>
  </si>
  <si>
    <t>647/29-09-2018</t>
  </si>
  <si>
    <t>**1668</t>
  </si>
  <si>
    <t>ΚΑΡΑΓΙΩΤΑΣ</t>
  </si>
  <si>
    <t>ΦΩΤΗΣ</t>
  </si>
  <si>
    <t>ΑΞΙΟΛΟΓΗΘΗΚΕ ΣΤΗΝ ΥΕ 1</t>
  </si>
  <si>
    <t>2040/01-10-2018</t>
  </si>
  <si>
    <t>**6762</t>
  </si>
  <si>
    <t>ΜΑΚΡΗΣ</t>
  </si>
  <si>
    <t>ΣΤΕΦΑΝΟΣ</t>
  </si>
  <si>
    <t>48/18-09-2018</t>
  </si>
  <si>
    <t>**3105</t>
  </si>
  <si>
    <t>ΤΣΑΜΠΑΖΟΓΛΟΥ</t>
  </si>
  <si>
    <t>ΣΑΒΒΑΣ</t>
  </si>
  <si>
    <t>041</t>
  </si>
  <si>
    <t xml:space="preserve">ΑΞΙΟΛΟΓΗΘΗΚΕ ΣΤΗΝ ΥΕ 1 </t>
  </si>
  <si>
    <t>ΕΜΠΕΙΡΙΑ (έως και 84 μήνες) (κωδ. 212)</t>
  </si>
  <si>
    <t>ΕΙΔΙΚΗ ΚΑΤΗΓΟΡΙΑ</t>
  </si>
  <si>
    <t>ΕΜΠΕΙΡΙΑ  (έως και 84 μήνες) (κωδ. 212)</t>
  </si>
  <si>
    <t>Γ) 1 ΘΕΣΗ ΕΙΔΙΚΗΣ ΚΑΤΗΓΟΡΙΑΣ (ΧΩΡΙΣ ΓΕΝΙΚΗ ΕΜΠΕΙΡΙΑ)</t>
  </si>
  <si>
    <t>Β) 4 ΘΕΣΕΙΣ (ΧΩΡΙΣ ΓΕΝΙΚΗ ΕΜΠΕΙΡΙΑ)</t>
  </si>
  <si>
    <t>Α) 4 ΘΕΣΕΙΣ (ΜΕ ΓΕΝΙΚΗ ΕΜΠΕΙΡΙΑ)</t>
  </si>
  <si>
    <t>ΕΝΤΟΠΙΟΤΗΤΑ
(ΛΟΓΩ ΙΣΟΒΑΘΜΙΑΣ ΕΛΕΓΘΗΚΕ Ο ΒΑΘΜΟΣ ΤΙΤΛΟΥ ΣΠΟΥΔΩΝ ΣΥΜΦΩΝΑ ΜΕ ΤΑ ΟΡΙΖΟΜΕΝΑ ΑΠΌ ΤΗΝ ΠΡΟΚΗΡΥΞΗ)</t>
  </si>
  <si>
    <t>ΕΝΤΟΠΙΟΤΗΤΑ
(ΛΟΓΩ ΙΣΟΒΑΘΜΙΑΣ ΕΛΕΓΘΗΚΑΝ ΤΑ ΟΡΙΖΟΜΕΝΑ ΑΠΌ ΤΗΝ ΠΡΟΚΗΡΥΞΗ ΠΕΡΙ ΙΣΟΒΑΘΜΙΑΣ)</t>
  </si>
  <si>
    <t>2058/01-10-2018</t>
  </si>
  <si>
    <t>**5887</t>
  </si>
  <si>
    <t>ΝΑΝΟΥ</t>
  </si>
  <si>
    <t>ΑΞΙΟΛΟΓΗΘΗΚΕ ΣΤΗΝ ΥΕ 6</t>
  </si>
  <si>
    <r>
      <t xml:space="preserve">ΥΕ5 - ΥΕ ΚΑΘΑΡΙΣΤΩΝ/ΚΑΘΑΡΙΣΤΡΙΩΝ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ΠΡΟΣΛΗΠΤΕΩΝ
</t>
    </r>
    <r>
      <rPr>
        <b/>
        <sz val="14"/>
        <color theme="1"/>
        <rFont val="Calibri"/>
        <family val="2"/>
        <scheme val="minor"/>
      </rPr>
      <t>(4 ΘΕΣΕΙΣ ΜΕ ΓΕΝΙΚΗ ΕΜΠΕΙΡΙΑ, 4 ΘΕΣΕΙΣ ΧΩΡΙΣ ΓΕΝΙΚΗ ΕΜΠΕΙΡΙΑ, 1 ΘΕΣΗ ΕΙΔΙΚΗΣ ΚΑΤΗΓΟΡΙΑΣ ΧΩΡΙΣ ΓΕΝΙΚΗ ΕΜΠΕΙΡΙΑ)</t>
    </r>
  </si>
  <si>
    <r>
      <t xml:space="preserve">ΥΕ5 - ΥΕ ΚΑΘΑΡΙΣΤΩΝ/ΚΑΘΑΡΙΣΤΡΙΩΝ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ΓΕΝΙΚΗΣ ΚΑΤΑΤΑΞΗΣ
</t>
    </r>
    <r>
      <rPr>
        <b/>
        <sz val="14"/>
        <color theme="1"/>
        <rFont val="Calibri"/>
        <family val="2"/>
        <scheme val="minor"/>
      </rPr>
      <t>(ΧΩΡΙΣ ΓΕΝΙΚΗ ΕΜΠΕΙΡΙΑ)</t>
    </r>
  </si>
  <si>
    <r>
      <t xml:space="preserve">ΥΕ5 - ΥΕ ΚΑΘΑΡΙΣΤΩΝ/ΚΑΘΑΡΙΣΤΡΙΩΝ 
</t>
    </r>
    <r>
      <rPr>
        <b/>
        <u val="single"/>
        <sz val="14"/>
        <color theme="1"/>
        <rFont val="Calibri"/>
        <family val="2"/>
        <scheme val="minor"/>
      </rPr>
      <t>ΠΡΟΣΩΡΙΝΟΣ ΠΙΝΑΚΑΣ ΑΠΟΡΡΙΠΤΕΩΝ</t>
    </r>
  </si>
  <si>
    <r>
      <t xml:space="preserve">ΥΕ5 - ΥE ΚΑΘΑΡΙΣΤΩΝ/ΚΑΘΑΡΙΣΤΡΙΩΝ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ΓΕΝΙΚΗΣ ΚΑΤΑΤΑΞΗΣ
(</t>
    </r>
    <r>
      <rPr>
        <b/>
        <sz val="14"/>
        <color theme="1"/>
        <rFont val="Calibri"/>
        <family val="2"/>
        <scheme val="minor"/>
      </rPr>
      <t>ΜΕ ΓΕΝΙΚΗ ΕΜΠΕΙΡΙΑ)</t>
    </r>
  </si>
  <si>
    <r>
      <t xml:space="preserve">ΥΕ5 - ΚΑΘΑΡΙΣΤΕΣ/ΚΑΘΑΡΙΣΤΡΙΕΣ
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ΓΕΝΙΚΗΣ ΚΑΤΑΤΑΞΗΣ ΕΙΔΙΚΗΣ ΚΑΤΗΓΟΡΙΑΣ
</t>
    </r>
    <r>
      <rPr>
        <b/>
        <sz val="14"/>
        <color theme="1"/>
        <rFont val="Calibri"/>
        <family val="2"/>
        <scheme val="minor"/>
      </rPr>
      <t xml:space="preserve">(ΜΕ ΓΕΝΙΚΗ ΕΜΠΕΙΡΙΑ)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</si>
</sst>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center" wrapText="1"/>
      <protection hidden="1"/>
    </xf>
    <xf numFmtId="49" fontId="0" fillId="0" borderId="4" xfId="0" applyNumberFormat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8"/>
  <sheetViews>
    <sheetView workbookViewId="0" topLeftCell="A10">
      <pane xSplit="5" topLeftCell="T1" activePane="topRight" state="frozen"/>
      <selection pane="topRight" activeCell="A16" sqref="A1:AC18"/>
    </sheetView>
  </sheetViews>
  <sheetFormatPr defaultColWidth="9.140625" defaultRowHeight="15"/>
  <cols>
    <col min="1" max="1" width="4.8515625" style="1" customWidth="1"/>
    <col min="2" max="3" width="16.28125" style="1" customWidth="1"/>
    <col min="4" max="4" width="25.140625" style="1" customWidth="1"/>
    <col min="5" max="5" width="25.28125" style="1" customWidth="1"/>
    <col min="6" max="6" width="13.00390625" style="1" customWidth="1"/>
    <col min="7" max="7" width="15.00390625" style="1" customWidth="1"/>
    <col min="8" max="8" width="14.00390625" style="1" customWidth="1"/>
    <col min="9" max="9" width="12.00390625" style="1" customWidth="1"/>
    <col min="10" max="10" width="17.28125" style="1" customWidth="1"/>
    <col min="11" max="11" width="7.8515625" style="1" customWidth="1"/>
    <col min="12" max="12" width="13.421875" style="1" customWidth="1"/>
    <col min="13" max="13" width="7.421875" style="1" customWidth="1"/>
    <col min="14" max="14" width="10.8515625" style="3" customWidth="1"/>
    <col min="15" max="15" width="7.421875" style="3" customWidth="1"/>
    <col min="16" max="16" width="12.57421875" style="3" customWidth="1"/>
    <col min="17" max="17" width="7.421875" style="3" customWidth="1"/>
    <col min="18" max="18" width="13.00390625" style="1" customWidth="1"/>
    <col min="19" max="19" width="7.28125" style="1" customWidth="1"/>
    <col min="20" max="20" width="12.57421875" style="1" customWidth="1"/>
    <col min="21" max="21" width="7.28125" style="1" customWidth="1"/>
    <col min="22" max="22" width="9.7109375" style="1" customWidth="1"/>
    <col min="23" max="23" width="7.28125" style="1" customWidth="1"/>
    <col min="24" max="24" width="12.8515625" style="1" customWidth="1"/>
    <col min="25" max="25" width="11.421875" style="1" customWidth="1"/>
    <col min="26" max="26" width="9.00390625" style="1" customWidth="1"/>
    <col min="27" max="27" width="7.28125" style="1" customWidth="1"/>
    <col min="28" max="28" width="9.57421875" style="1" customWidth="1"/>
    <col min="29" max="29" width="20.57421875" style="1" customWidth="1"/>
    <col min="30" max="37" width="9.140625" style="1" customWidth="1"/>
    <col min="38" max="38" width="9.140625" style="1" hidden="1" customWidth="1"/>
    <col min="39" max="16384" width="9.140625" style="1" customWidth="1"/>
  </cols>
  <sheetData>
    <row r="1" spans="1:29" ht="80.25" customHeight="1">
      <c r="A1" s="61" t="s">
        <v>310</v>
      </c>
      <c r="B1" s="54"/>
      <c r="C1" s="54"/>
      <c r="D1" s="54"/>
      <c r="E1" s="54"/>
      <c r="F1" s="6"/>
      <c r="G1" s="7"/>
      <c r="H1" s="7"/>
      <c r="I1" s="8"/>
      <c r="J1" s="8"/>
      <c r="K1" s="9"/>
      <c r="L1" s="9"/>
      <c r="M1" s="9"/>
      <c r="N1" s="10"/>
      <c r="O1" s="11"/>
      <c r="P1" s="11"/>
      <c r="Q1" s="11"/>
      <c r="R1" s="9"/>
      <c r="S1" s="9"/>
      <c r="T1" s="9"/>
      <c r="U1" s="9"/>
      <c r="V1" s="9"/>
      <c r="W1" s="9"/>
      <c r="X1" s="9"/>
      <c r="Y1" s="9"/>
      <c r="Z1" s="9"/>
      <c r="AA1" s="12"/>
      <c r="AB1" s="13"/>
      <c r="AC1" s="9"/>
    </row>
    <row r="2" spans="1:29" ht="29.25" customHeight="1">
      <c r="A2" s="14"/>
      <c r="B2" s="54" t="s">
        <v>303</v>
      </c>
      <c r="C2" s="55"/>
      <c r="D2" s="55"/>
      <c r="E2" s="55"/>
      <c r="F2" s="56"/>
      <c r="G2" s="7"/>
      <c r="H2" s="7"/>
      <c r="I2" s="8"/>
      <c r="J2" s="8"/>
      <c r="K2" s="15"/>
      <c r="L2" s="15"/>
      <c r="M2" s="15"/>
      <c r="N2" s="16"/>
      <c r="O2" s="16"/>
      <c r="P2" s="16"/>
      <c r="Q2" s="16"/>
      <c r="R2" s="15"/>
      <c r="S2" s="15"/>
      <c r="T2" s="15"/>
      <c r="U2" s="15"/>
      <c r="V2" s="15"/>
      <c r="W2" s="15"/>
      <c r="X2" s="15"/>
      <c r="Y2" s="15"/>
      <c r="Z2" s="15"/>
      <c r="AA2" s="15"/>
      <c r="AB2" s="17"/>
      <c r="AC2" s="9"/>
    </row>
    <row r="3" spans="1:29" s="4" customFormat="1" ht="31.5" customHeight="1">
      <c r="A3" s="57" t="s">
        <v>4</v>
      </c>
      <c r="B3" s="58"/>
      <c r="C3" s="58"/>
      <c r="D3" s="58"/>
      <c r="E3" s="58"/>
      <c r="F3" s="18" t="s">
        <v>0</v>
      </c>
      <c r="G3" s="19"/>
      <c r="H3" s="19"/>
      <c r="I3" s="20"/>
      <c r="J3" s="59" t="s">
        <v>10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60"/>
      <c r="AB3" s="62" t="s">
        <v>7</v>
      </c>
      <c r="AC3" s="21"/>
    </row>
    <row r="4" spans="1:29" s="2" customFormat="1" ht="94.5" customHeight="1">
      <c r="A4" s="22" t="s">
        <v>1</v>
      </c>
      <c r="B4" s="22" t="s">
        <v>20</v>
      </c>
      <c r="C4" s="23" t="s">
        <v>208</v>
      </c>
      <c r="D4" s="23" t="s">
        <v>5</v>
      </c>
      <c r="E4" s="23" t="s">
        <v>6</v>
      </c>
      <c r="F4" s="24" t="s">
        <v>11</v>
      </c>
      <c r="G4" s="25"/>
      <c r="H4" s="26" t="s">
        <v>8</v>
      </c>
      <c r="I4" s="27" t="s">
        <v>299</v>
      </c>
      <c r="J4" s="24" t="s">
        <v>12</v>
      </c>
      <c r="K4" s="22" t="s">
        <v>2</v>
      </c>
      <c r="L4" s="22" t="s">
        <v>298</v>
      </c>
      <c r="M4" s="23" t="s">
        <v>2</v>
      </c>
      <c r="N4" s="28" t="s">
        <v>13</v>
      </c>
      <c r="O4" s="29" t="s">
        <v>2</v>
      </c>
      <c r="P4" s="28" t="s">
        <v>14</v>
      </c>
      <c r="Q4" s="28" t="s">
        <v>2</v>
      </c>
      <c r="R4" s="22" t="s">
        <v>15</v>
      </c>
      <c r="S4" s="22" t="s">
        <v>2</v>
      </c>
      <c r="T4" s="22" t="s">
        <v>16</v>
      </c>
      <c r="U4" s="22" t="s">
        <v>2</v>
      </c>
      <c r="V4" s="22" t="s">
        <v>17</v>
      </c>
      <c r="W4" s="22" t="s">
        <v>2</v>
      </c>
      <c r="X4" s="22" t="s">
        <v>18</v>
      </c>
      <c r="Y4" s="22" t="s">
        <v>19</v>
      </c>
      <c r="Z4" s="22" t="s">
        <v>21</v>
      </c>
      <c r="AA4" s="23" t="s">
        <v>22</v>
      </c>
      <c r="AB4" s="63"/>
      <c r="AC4" s="30" t="s">
        <v>207</v>
      </c>
    </row>
    <row r="5" spans="1:29" ht="18" customHeight="1">
      <c r="A5" s="9">
        <v>1</v>
      </c>
      <c r="B5" s="22" t="s">
        <v>68</v>
      </c>
      <c r="C5" s="22" t="s">
        <v>224</v>
      </c>
      <c r="D5" s="31" t="s">
        <v>69</v>
      </c>
      <c r="E5" s="32" t="s">
        <v>70</v>
      </c>
      <c r="F5" s="6" t="s">
        <v>3</v>
      </c>
      <c r="G5" s="7" t="str">
        <f aca="true" t="shared" si="0" ref="G5">IF(F5="ΝΑΙ","ΟΚ","ΑΠΟΡΡΙΠΤΕΤΑΙ")</f>
        <v>ΟΚ</v>
      </c>
      <c r="H5" s="7" t="s">
        <v>3</v>
      </c>
      <c r="I5" s="7"/>
      <c r="J5" s="15">
        <v>24</v>
      </c>
      <c r="K5" s="9">
        <f aca="true" t="shared" si="1" ref="K5">J5*17</f>
        <v>408</v>
      </c>
      <c r="L5" s="9">
        <v>84</v>
      </c>
      <c r="M5" s="9">
        <f aca="true" t="shared" si="2" ref="M5">L5*7</f>
        <v>588</v>
      </c>
      <c r="N5" s="10"/>
      <c r="O5" s="11">
        <f aca="true" t="shared" si="3" ref="O5">N5*60</f>
        <v>0</v>
      </c>
      <c r="P5" s="11"/>
      <c r="Q5" s="11">
        <f aca="true" t="shared" si="4" ref="Q5">P5*120</f>
        <v>0</v>
      </c>
      <c r="R5" s="9" t="s">
        <v>3</v>
      </c>
      <c r="S5" s="9">
        <f aca="true" t="shared" si="5" ref="S5">IF(R5="ΝΑΙ",170,0)</f>
        <v>170</v>
      </c>
      <c r="T5" s="9"/>
      <c r="U5" s="9">
        <f aca="true" t="shared" si="6" ref="U5">IF(T5="ΝΑΙ",120,0)</f>
        <v>0</v>
      </c>
      <c r="V5" s="9"/>
      <c r="W5" s="9">
        <f aca="true" t="shared" si="7" ref="W5">V5*20</f>
        <v>0</v>
      </c>
      <c r="X5" s="9">
        <v>1967</v>
      </c>
      <c r="Y5" s="9">
        <f aca="true" t="shared" si="8" ref="Y5">2018-X5</f>
        <v>51</v>
      </c>
      <c r="Z5" s="9">
        <f aca="true" t="shared" si="9" ref="Z5">IF(AND(Y5&gt;24,Y5&lt;40),50,0)</f>
        <v>0</v>
      </c>
      <c r="AA5" s="12">
        <f aca="true" t="shared" si="10" ref="AA5">IF(AND(Y5&gt;=40,Y5&lt;=100),75,0)</f>
        <v>75</v>
      </c>
      <c r="AB5" s="33">
        <f aca="true" t="shared" si="11" ref="AB5">K5+M5+O5+Q5+S5+U5+W5+Z5+AA5</f>
        <v>1241</v>
      </c>
      <c r="AC5" s="9" t="s">
        <v>8</v>
      </c>
    </row>
    <row r="6" spans="1:29" ht="100.8">
      <c r="A6" s="9">
        <v>2</v>
      </c>
      <c r="B6" s="34" t="s">
        <v>172</v>
      </c>
      <c r="C6" s="34" t="s">
        <v>265</v>
      </c>
      <c r="D6" s="11" t="s">
        <v>173</v>
      </c>
      <c r="E6" s="9" t="s">
        <v>174</v>
      </c>
      <c r="F6" s="6" t="s">
        <v>3</v>
      </c>
      <c r="G6" s="7" t="str">
        <f>IF(F6="ΝΑΙ","ΟΚ","ΑΠΟΡΡΙΠΤΕΤΑΙ")</f>
        <v>ΟΚ</v>
      </c>
      <c r="H6" s="7" t="s">
        <v>3</v>
      </c>
      <c r="I6" s="7"/>
      <c r="J6" s="15">
        <v>24</v>
      </c>
      <c r="K6" s="9">
        <f>J6*17</f>
        <v>408</v>
      </c>
      <c r="L6" s="9">
        <v>84</v>
      </c>
      <c r="M6" s="9">
        <f>L6*7</f>
        <v>588</v>
      </c>
      <c r="N6" s="10"/>
      <c r="O6" s="11">
        <f>N6*60</f>
        <v>0</v>
      </c>
      <c r="P6" s="11"/>
      <c r="Q6" s="11">
        <f>P6*120</f>
        <v>0</v>
      </c>
      <c r="R6" s="9"/>
      <c r="S6" s="9">
        <f>IF(R6="ΝΑΙ",170,0)</f>
        <v>0</v>
      </c>
      <c r="T6" s="9"/>
      <c r="U6" s="9">
        <f>IF(T6="ΝΑΙ",120,0)</f>
        <v>0</v>
      </c>
      <c r="V6" s="9"/>
      <c r="W6" s="9">
        <f>V6*20</f>
        <v>0</v>
      </c>
      <c r="X6" s="9">
        <v>1972</v>
      </c>
      <c r="Y6" s="9">
        <f>2018-X6</f>
        <v>46</v>
      </c>
      <c r="Z6" s="9">
        <f>IF(AND(Y6&gt;24,Y6&lt;40),50,0)</f>
        <v>0</v>
      </c>
      <c r="AA6" s="12">
        <f>IF(AND(Y6&gt;=40,Y6&lt;=100),75,0)</f>
        <v>75</v>
      </c>
      <c r="AB6" s="33">
        <f>K6+M6+O6+Q6+S6+U6+W6+Z6+AA6</f>
        <v>1071</v>
      </c>
      <c r="AC6" s="34" t="s">
        <v>304</v>
      </c>
    </row>
    <row r="7" spans="1:29" ht="100.8">
      <c r="A7" s="9">
        <v>3</v>
      </c>
      <c r="B7" s="34" t="s">
        <v>48</v>
      </c>
      <c r="C7" s="34" t="s">
        <v>217</v>
      </c>
      <c r="D7" s="11" t="s">
        <v>49</v>
      </c>
      <c r="E7" s="9" t="s">
        <v>50</v>
      </c>
      <c r="F7" s="6" t="s">
        <v>3</v>
      </c>
      <c r="G7" s="7" t="str">
        <f>IF(F7="ΝΑΙ","ΟΚ","ΑΠΟΡΡΙΠΤΕΤΑΙ")</f>
        <v>ΟΚ</v>
      </c>
      <c r="H7" s="7" t="s">
        <v>3</v>
      </c>
      <c r="I7" s="7" t="s">
        <v>3</v>
      </c>
      <c r="J7" s="15">
        <v>24</v>
      </c>
      <c r="K7" s="9">
        <f>J7*17</f>
        <v>408</v>
      </c>
      <c r="L7" s="9">
        <v>84</v>
      </c>
      <c r="M7" s="9">
        <f>L7*7</f>
        <v>588</v>
      </c>
      <c r="N7" s="10"/>
      <c r="O7" s="11">
        <f>N7*60</f>
        <v>0</v>
      </c>
      <c r="P7" s="11"/>
      <c r="Q7" s="11">
        <f>P7*120</f>
        <v>0</v>
      </c>
      <c r="R7" s="9"/>
      <c r="S7" s="9">
        <f>IF(R7="ΝΑΙ",170,0)</f>
        <v>0</v>
      </c>
      <c r="T7" s="9"/>
      <c r="U7" s="9">
        <f>IF(T7="ΝΑΙ",120,0)</f>
        <v>0</v>
      </c>
      <c r="V7" s="9"/>
      <c r="W7" s="9">
        <f>V7*20</f>
        <v>0</v>
      </c>
      <c r="X7" s="9">
        <v>1967</v>
      </c>
      <c r="Y7" s="9">
        <f>2018-X7</f>
        <v>51</v>
      </c>
      <c r="Z7" s="9">
        <f>IF(AND(Y7&gt;24,Y7&lt;40),50,0)</f>
        <v>0</v>
      </c>
      <c r="AA7" s="12">
        <f>IF(AND(Y7&gt;=40,Y7&lt;=100),75,0)</f>
        <v>75</v>
      </c>
      <c r="AB7" s="33">
        <f>K7+M7+O7+Q7+S7+U7+W7+Z7+AA7</f>
        <v>1071</v>
      </c>
      <c r="AC7" s="34" t="s">
        <v>304</v>
      </c>
    </row>
    <row r="8" spans="1:29" ht="18" customHeight="1">
      <c r="A8" s="9">
        <v>4</v>
      </c>
      <c r="B8" s="22" t="s">
        <v>149</v>
      </c>
      <c r="C8" s="22" t="s">
        <v>257</v>
      </c>
      <c r="D8" s="31" t="s">
        <v>150</v>
      </c>
      <c r="E8" s="32" t="s">
        <v>151</v>
      </c>
      <c r="F8" s="6" t="s">
        <v>3</v>
      </c>
      <c r="G8" s="7" t="str">
        <f aca="true" t="shared" si="12" ref="G8">IF(F8="ΝΑΙ","ΟΚ","ΑΠΟΡΡΙΠΤΕΤΑΙ")</f>
        <v>ΟΚ</v>
      </c>
      <c r="H8" s="7" t="s">
        <v>3</v>
      </c>
      <c r="I8" s="7"/>
      <c r="J8" s="15">
        <v>21</v>
      </c>
      <c r="K8" s="9">
        <f aca="true" t="shared" si="13" ref="K8">J8*17</f>
        <v>357</v>
      </c>
      <c r="L8" s="9">
        <v>84</v>
      </c>
      <c r="M8" s="9">
        <f aca="true" t="shared" si="14" ref="M8">L8*7</f>
        <v>588</v>
      </c>
      <c r="N8" s="10"/>
      <c r="O8" s="11">
        <f aca="true" t="shared" si="15" ref="O8">N8*60</f>
        <v>0</v>
      </c>
      <c r="P8" s="11"/>
      <c r="Q8" s="11">
        <f aca="true" t="shared" si="16" ref="Q8">P8*120</f>
        <v>0</v>
      </c>
      <c r="R8" s="11"/>
      <c r="S8" s="9">
        <f aca="true" t="shared" si="17" ref="S8">IF(R8="ΝΑΙ",170,0)</f>
        <v>0</v>
      </c>
      <c r="T8" s="9"/>
      <c r="U8" s="9">
        <f aca="true" t="shared" si="18" ref="U8">IF(T8="ΝΑΙ",120,0)</f>
        <v>0</v>
      </c>
      <c r="V8" s="9"/>
      <c r="W8" s="9">
        <f aca="true" t="shared" si="19" ref="W8">V8*20</f>
        <v>0</v>
      </c>
      <c r="X8" s="9">
        <v>1964</v>
      </c>
      <c r="Y8" s="9">
        <f aca="true" t="shared" si="20" ref="Y8">2018-X8</f>
        <v>54</v>
      </c>
      <c r="Z8" s="9">
        <f aca="true" t="shared" si="21" ref="Z8">IF(AND(Y8&gt;24,Y8&lt;40),50,0)</f>
        <v>0</v>
      </c>
      <c r="AA8" s="12">
        <f aca="true" t="shared" si="22" ref="AA8">IF(AND(Y8&gt;=40,Y8&lt;=100),75,0)</f>
        <v>75</v>
      </c>
      <c r="AB8" s="35">
        <f aca="true" t="shared" si="23" ref="AB8">K8+M8+O8+Q8+S8+U8+W8+Z8+AA8</f>
        <v>1020</v>
      </c>
      <c r="AC8" s="9" t="s">
        <v>8</v>
      </c>
    </row>
    <row r="9" spans="1:29" ht="29.25" customHeight="1">
      <c r="A9" s="14"/>
      <c r="B9" s="54" t="s">
        <v>302</v>
      </c>
      <c r="C9" s="55"/>
      <c r="D9" s="55"/>
      <c r="E9" s="55"/>
      <c r="F9" s="56"/>
      <c r="G9" s="7"/>
      <c r="H9" s="7"/>
      <c r="I9" s="8"/>
      <c r="J9" s="8"/>
      <c r="K9" s="15"/>
      <c r="L9" s="15"/>
      <c r="M9" s="15"/>
      <c r="N9" s="16"/>
      <c r="O9" s="16"/>
      <c r="P9" s="16"/>
      <c r="Q9" s="16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  <c r="AC9" s="9"/>
    </row>
    <row r="10" spans="1:29" s="4" customFormat="1" ht="31.5" customHeight="1">
      <c r="A10" s="57" t="s">
        <v>4</v>
      </c>
      <c r="B10" s="58"/>
      <c r="C10" s="58"/>
      <c r="D10" s="58"/>
      <c r="E10" s="58"/>
      <c r="F10" s="18" t="s">
        <v>0</v>
      </c>
      <c r="G10" s="19"/>
      <c r="H10" s="19"/>
      <c r="I10" s="20"/>
      <c r="J10" s="59" t="s">
        <v>10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60"/>
      <c r="AB10" s="36"/>
      <c r="AC10" s="21"/>
    </row>
    <row r="11" spans="1:29" s="2" customFormat="1" ht="94.5" customHeight="1">
      <c r="A11" s="22" t="s">
        <v>1</v>
      </c>
      <c r="B11" s="22" t="s">
        <v>20</v>
      </c>
      <c r="C11" s="23" t="s">
        <v>208</v>
      </c>
      <c r="D11" s="23" t="s">
        <v>5</v>
      </c>
      <c r="E11" s="23" t="s">
        <v>6</v>
      </c>
      <c r="F11" s="24" t="s">
        <v>11</v>
      </c>
      <c r="G11" s="25"/>
      <c r="H11" s="26" t="s">
        <v>8</v>
      </c>
      <c r="I11" s="27" t="s">
        <v>299</v>
      </c>
      <c r="J11" s="24" t="s">
        <v>12</v>
      </c>
      <c r="K11" s="22" t="s">
        <v>2</v>
      </c>
      <c r="L11" s="22" t="s">
        <v>298</v>
      </c>
      <c r="M11" s="23" t="s">
        <v>2</v>
      </c>
      <c r="N11" s="28" t="s">
        <v>13</v>
      </c>
      <c r="O11" s="29" t="s">
        <v>2</v>
      </c>
      <c r="P11" s="28" t="s">
        <v>14</v>
      </c>
      <c r="Q11" s="28" t="s">
        <v>2</v>
      </c>
      <c r="R11" s="22" t="s">
        <v>15</v>
      </c>
      <c r="S11" s="22" t="s">
        <v>2</v>
      </c>
      <c r="T11" s="22" t="s">
        <v>16</v>
      </c>
      <c r="U11" s="22" t="s">
        <v>2</v>
      </c>
      <c r="V11" s="22" t="s">
        <v>17</v>
      </c>
      <c r="W11" s="22" t="s">
        <v>2</v>
      </c>
      <c r="X11" s="22" t="s">
        <v>18</v>
      </c>
      <c r="Y11" s="22" t="s">
        <v>19</v>
      </c>
      <c r="Z11" s="22" t="s">
        <v>21</v>
      </c>
      <c r="AA11" s="23" t="s">
        <v>22</v>
      </c>
      <c r="AB11" s="36"/>
      <c r="AC11" s="30" t="s">
        <v>207</v>
      </c>
    </row>
    <row r="12" spans="1:29" ht="86.4">
      <c r="A12" s="9">
        <v>1</v>
      </c>
      <c r="B12" s="34" t="s">
        <v>53</v>
      </c>
      <c r="C12" s="34" t="s">
        <v>219</v>
      </c>
      <c r="D12" s="9" t="s">
        <v>54</v>
      </c>
      <c r="E12" s="9" t="s">
        <v>55</v>
      </c>
      <c r="F12" s="6" t="s">
        <v>3</v>
      </c>
      <c r="G12" s="7" t="str">
        <f aca="true" t="shared" si="24" ref="G12">IF(F12="ΝΑΙ","ΟΚ","ΑΠΟΡΡΙΠΤΕΤΑΙ")</f>
        <v>ΟΚ</v>
      </c>
      <c r="H12" s="7" t="s">
        <v>3</v>
      </c>
      <c r="I12" s="7"/>
      <c r="J12" s="15">
        <v>24</v>
      </c>
      <c r="K12" s="9">
        <f aca="true" t="shared" si="25" ref="K12">J12*17</f>
        <v>408</v>
      </c>
      <c r="L12" s="9"/>
      <c r="M12" s="9">
        <f aca="true" t="shared" si="26" ref="M12">L12*7</f>
        <v>0</v>
      </c>
      <c r="N12" s="10"/>
      <c r="O12" s="11">
        <f aca="true" t="shared" si="27" ref="O12">N12*60</f>
        <v>0</v>
      </c>
      <c r="P12" s="11"/>
      <c r="Q12" s="11">
        <f aca="true" t="shared" si="28" ref="Q12">P12*120</f>
        <v>0</v>
      </c>
      <c r="R12" s="9"/>
      <c r="S12" s="9">
        <f aca="true" t="shared" si="29" ref="S12">IF(R12="ΝΑΙ",170,0)</f>
        <v>0</v>
      </c>
      <c r="T12" s="9"/>
      <c r="U12" s="9">
        <f aca="true" t="shared" si="30" ref="U12">IF(T12="ΝΑΙ",120,0)</f>
        <v>0</v>
      </c>
      <c r="V12" s="9"/>
      <c r="W12" s="9">
        <f aca="true" t="shared" si="31" ref="W12">V12*20</f>
        <v>0</v>
      </c>
      <c r="X12" s="9">
        <v>1959</v>
      </c>
      <c r="Y12" s="9">
        <f aca="true" t="shared" si="32" ref="Y12">2018-X12</f>
        <v>59</v>
      </c>
      <c r="Z12" s="9">
        <f aca="true" t="shared" si="33" ref="Z12">IF(AND(Y12&gt;24,Y12&lt;40),50,0)</f>
        <v>0</v>
      </c>
      <c r="AA12" s="12">
        <f aca="true" t="shared" si="34" ref="AA12">IF(AND(Y12&gt;=40,Y12&lt;=100),75,0)</f>
        <v>75</v>
      </c>
      <c r="AB12" s="33">
        <f aca="true" t="shared" si="35" ref="AB12">K12+M12+O12+Q12+S12+U12+W12+Z12+AA12</f>
        <v>483</v>
      </c>
      <c r="AC12" s="34" t="s">
        <v>305</v>
      </c>
    </row>
    <row r="13" spans="1:29" s="5" customFormat="1" ht="18" customHeight="1">
      <c r="A13" s="37">
        <v>2</v>
      </c>
      <c r="B13" s="38" t="s">
        <v>111</v>
      </c>
      <c r="C13" s="38" t="s">
        <v>240</v>
      </c>
      <c r="D13" s="39" t="s">
        <v>112</v>
      </c>
      <c r="E13" s="39" t="s">
        <v>44</v>
      </c>
      <c r="F13" s="40" t="s">
        <v>3</v>
      </c>
      <c r="G13" s="41" t="str">
        <f aca="true" t="shared" si="36" ref="G13:G15">IF(F13="ΝΑΙ","ΟΚ","ΑΠΟΡΡΙΠΤΕΤΑΙ")</f>
        <v>ΟΚ</v>
      </c>
      <c r="H13" s="41" t="s">
        <v>3</v>
      </c>
      <c r="I13" s="41"/>
      <c r="J13" s="42">
        <v>18</v>
      </c>
      <c r="K13" s="37">
        <f aca="true" t="shared" si="37" ref="K13:K15">J13*17</f>
        <v>306</v>
      </c>
      <c r="L13" s="37"/>
      <c r="M13" s="37">
        <f aca="true" t="shared" si="38" ref="M13:M15">L13*7</f>
        <v>0</v>
      </c>
      <c r="N13" s="40"/>
      <c r="O13" s="37">
        <f aca="true" t="shared" si="39" ref="O13:O15">N13*60</f>
        <v>0</v>
      </c>
      <c r="P13" s="37"/>
      <c r="Q13" s="37">
        <f aca="true" t="shared" si="40" ref="Q13:Q15">P13*120</f>
        <v>0</v>
      </c>
      <c r="R13" s="37"/>
      <c r="S13" s="37">
        <f aca="true" t="shared" si="41" ref="S13:S15">IF(R13="ΝΑΙ",170,0)</f>
        <v>0</v>
      </c>
      <c r="T13" s="37"/>
      <c r="U13" s="37">
        <f aca="true" t="shared" si="42" ref="U13:U15">IF(T13="ΝΑΙ",120,0)</f>
        <v>0</v>
      </c>
      <c r="V13" s="37"/>
      <c r="W13" s="37">
        <f aca="true" t="shared" si="43" ref="W13:W15">V13*20</f>
        <v>0</v>
      </c>
      <c r="X13" s="37">
        <v>1959</v>
      </c>
      <c r="Y13" s="37">
        <f aca="true" t="shared" si="44" ref="Y13:Y15">2018-X13</f>
        <v>59</v>
      </c>
      <c r="Z13" s="37">
        <f aca="true" t="shared" si="45" ref="Z13:Z15">IF(AND(Y13&gt;24,Y13&lt;40),50,0)</f>
        <v>0</v>
      </c>
      <c r="AA13" s="43">
        <f aca="true" t="shared" si="46" ref="AA13:AA15">IF(AND(Y13&gt;=40,Y13&lt;=100),75,0)</f>
        <v>75</v>
      </c>
      <c r="AB13" s="44">
        <f aca="true" t="shared" si="47" ref="AB13:AB15">K13+M13+O13+Q13+S13+U13+W13+Z13+AA13</f>
        <v>381</v>
      </c>
      <c r="AC13" s="37" t="s">
        <v>8</v>
      </c>
    </row>
    <row r="14" spans="1:29" ht="18" customHeight="1">
      <c r="A14" s="9">
        <v>3</v>
      </c>
      <c r="B14" s="22" t="s">
        <v>196</v>
      </c>
      <c r="C14" s="22" t="s">
        <v>273</v>
      </c>
      <c r="D14" s="32" t="s">
        <v>197</v>
      </c>
      <c r="E14" s="32" t="s">
        <v>198</v>
      </c>
      <c r="F14" s="6" t="s">
        <v>3</v>
      </c>
      <c r="G14" s="7" t="str">
        <f t="shared" si="36"/>
        <v>ΟΚ</v>
      </c>
      <c r="H14" s="7" t="s">
        <v>3</v>
      </c>
      <c r="I14" s="7"/>
      <c r="J14" s="15"/>
      <c r="K14" s="9">
        <f t="shared" si="37"/>
        <v>0</v>
      </c>
      <c r="L14" s="9"/>
      <c r="M14" s="9">
        <f t="shared" si="38"/>
        <v>0</v>
      </c>
      <c r="N14" s="10"/>
      <c r="O14" s="11">
        <f t="shared" si="39"/>
        <v>0</v>
      </c>
      <c r="P14" s="11"/>
      <c r="Q14" s="11">
        <f t="shared" si="40"/>
        <v>0</v>
      </c>
      <c r="R14" s="9"/>
      <c r="S14" s="9">
        <f t="shared" si="41"/>
        <v>0</v>
      </c>
      <c r="T14" s="9"/>
      <c r="U14" s="9">
        <f t="shared" si="42"/>
        <v>0</v>
      </c>
      <c r="V14" s="9">
        <v>1</v>
      </c>
      <c r="W14" s="9">
        <f t="shared" si="43"/>
        <v>20</v>
      </c>
      <c r="X14" s="9">
        <v>1965</v>
      </c>
      <c r="Y14" s="9">
        <f t="shared" si="44"/>
        <v>53</v>
      </c>
      <c r="Z14" s="9">
        <f t="shared" si="45"/>
        <v>0</v>
      </c>
      <c r="AA14" s="12">
        <f t="shared" si="46"/>
        <v>75</v>
      </c>
      <c r="AB14" s="33">
        <f t="shared" si="47"/>
        <v>95</v>
      </c>
      <c r="AC14" s="9" t="s">
        <v>8</v>
      </c>
    </row>
    <row r="15" spans="1:29" ht="18" customHeight="1">
      <c r="A15" s="9">
        <v>4</v>
      </c>
      <c r="B15" s="22" t="s">
        <v>38</v>
      </c>
      <c r="C15" s="22" t="s">
        <v>214</v>
      </c>
      <c r="D15" s="32" t="s">
        <v>39</v>
      </c>
      <c r="E15" s="32" t="s">
        <v>40</v>
      </c>
      <c r="F15" s="6" t="s">
        <v>3</v>
      </c>
      <c r="G15" s="7" t="str">
        <f t="shared" si="36"/>
        <v>ΟΚ</v>
      </c>
      <c r="H15" s="7" t="s">
        <v>3</v>
      </c>
      <c r="I15" s="7"/>
      <c r="J15" s="15"/>
      <c r="K15" s="9">
        <f t="shared" si="37"/>
        <v>0</v>
      </c>
      <c r="L15" s="37"/>
      <c r="M15" s="9">
        <f t="shared" si="38"/>
        <v>0</v>
      </c>
      <c r="N15" s="10"/>
      <c r="O15" s="11">
        <f t="shared" si="39"/>
        <v>0</v>
      </c>
      <c r="P15" s="11"/>
      <c r="Q15" s="11">
        <f t="shared" si="40"/>
        <v>0</v>
      </c>
      <c r="R15" s="9"/>
      <c r="S15" s="9">
        <f t="shared" si="41"/>
        <v>0</v>
      </c>
      <c r="T15" s="9"/>
      <c r="U15" s="9">
        <f t="shared" si="42"/>
        <v>0</v>
      </c>
      <c r="V15" s="9"/>
      <c r="W15" s="9">
        <f t="shared" si="43"/>
        <v>0</v>
      </c>
      <c r="X15" s="9">
        <v>1986</v>
      </c>
      <c r="Y15" s="9">
        <f t="shared" si="44"/>
        <v>32</v>
      </c>
      <c r="Z15" s="9">
        <f t="shared" si="45"/>
        <v>50</v>
      </c>
      <c r="AA15" s="12">
        <f t="shared" si="46"/>
        <v>0</v>
      </c>
      <c r="AB15" s="33">
        <f t="shared" si="47"/>
        <v>50</v>
      </c>
      <c r="AC15" s="9" t="s">
        <v>8</v>
      </c>
    </row>
    <row r="16" spans="1:29" ht="29.25" customHeight="1">
      <c r="A16" s="14"/>
      <c r="B16" s="54" t="s">
        <v>301</v>
      </c>
      <c r="C16" s="55"/>
      <c r="D16" s="55"/>
      <c r="E16" s="55"/>
      <c r="F16" s="56"/>
      <c r="G16" s="7"/>
      <c r="H16" s="7"/>
      <c r="I16" s="8"/>
      <c r="J16" s="8"/>
      <c r="K16" s="15"/>
      <c r="L16" s="15"/>
      <c r="M16" s="15"/>
      <c r="N16" s="16"/>
      <c r="O16" s="16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  <c r="AC16" s="9"/>
    </row>
    <row r="17" spans="1:29" s="4" customFormat="1" ht="31.5" customHeight="1">
      <c r="A17" s="57" t="s">
        <v>4</v>
      </c>
      <c r="B17" s="58"/>
      <c r="C17" s="58"/>
      <c r="D17" s="58"/>
      <c r="E17" s="58"/>
      <c r="F17" s="18" t="s">
        <v>0</v>
      </c>
      <c r="G17" s="19"/>
      <c r="H17" s="19"/>
      <c r="I17" s="20"/>
      <c r="J17" s="59" t="s">
        <v>10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60"/>
      <c r="AB17" s="36"/>
      <c r="AC17" s="21"/>
    </row>
    <row r="18" spans="1:29" ht="18" customHeight="1">
      <c r="A18" s="9">
        <v>1</v>
      </c>
      <c r="B18" s="38" t="s">
        <v>140</v>
      </c>
      <c r="C18" s="38" t="s">
        <v>254</v>
      </c>
      <c r="D18" s="39" t="s">
        <v>141</v>
      </c>
      <c r="E18" s="39" t="s">
        <v>142</v>
      </c>
      <c r="F18" s="40" t="s">
        <v>3</v>
      </c>
      <c r="G18" s="41" t="str">
        <f>IF(F18="ΝΑΙ","ΟΚ","ΑΠΟΡΡΙΠΤΕΤΑΙ")</f>
        <v>ΟΚ</v>
      </c>
      <c r="H18" s="41"/>
      <c r="I18" s="41" t="s">
        <v>3</v>
      </c>
      <c r="J18" s="42">
        <v>24</v>
      </c>
      <c r="K18" s="37">
        <f>J18*17</f>
        <v>408</v>
      </c>
      <c r="L18" s="37">
        <v>60</v>
      </c>
      <c r="M18" s="37">
        <f>L18*7</f>
        <v>420</v>
      </c>
      <c r="N18" s="40">
        <v>1</v>
      </c>
      <c r="O18" s="37">
        <f>N18*60</f>
        <v>60</v>
      </c>
      <c r="P18" s="37"/>
      <c r="Q18" s="37">
        <f>P18*120</f>
        <v>0</v>
      </c>
      <c r="R18" s="37"/>
      <c r="S18" s="37">
        <f>IF(R18="ΝΑΙ",170,0)</f>
        <v>0</v>
      </c>
      <c r="T18" s="37"/>
      <c r="U18" s="37">
        <f>IF(T18="ΝΑΙ",120,0)</f>
        <v>0</v>
      </c>
      <c r="V18" s="37"/>
      <c r="W18" s="37">
        <f>V18*20</f>
        <v>0</v>
      </c>
      <c r="X18" s="37">
        <v>1972</v>
      </c>
      <c r="Y18" s="37">
        <f>2018-X18</f>
        <v>46</v>
      </c>
      <c r="Z18" s="37">
        <f>IF(AND(Y18&gt;24,Y18&lt;40),50,0)</f>
        <v>0</v>
      </c>
      <c r="AA18" s="43">
        <f>IF(AND(Y18&gt;=40,Y18&lt;=100),75,0)</f>
        <v>75</v>
      </c>
      <c r="AB18" s="44">
        <f>K18+M18+O18+Q18+S18+U18+W18+Z18+AA18</f>
        <v>963</v>
      </c>
      <c r="AC18" s="37"/>
    </row>
  </sheetData>
  <sheetProtection algorithmName="SHA-512" hashValue="hHNphlJ7EH2SALvlWEi9/xXPqXoDrZD1zJRpmScVcXVZDXKalQdpbLda/iM4lViyJkEzi0i3UCFe2VQuyxYxgA==" saltValue="fxbEMk2RMbMqtHH375mzlg==" spinCount="100000" sheet="1" objects="1" scenarios="1"/>
  <mergeCells count="11">
    <mergeCell ref="A1:E1"/>
    <mergeCell ref="A3:E3"/>
    <mergeCell ref="J3:AA3"/>
    <mergeCell ref="AB3:AB4"/>
    <mergeCell ref="B2:F2"/>
    <mergeCell ref="B9:F9"/>
    <mergeCell ref="A10:E10"/>
    <mergeCell ref="J10:AA10"/>
    <mergeCell ref="B16:F16"/>
    <mergeCell ref="A17:E17"/>
    <mergeCell ref="J17:AA17"/>
  </mergeCells>
  <dataValidations count="8">
    <dataValidation type="whole" allowBlank="1" showInputMessage="1" showErrorMessage="1" error="ΕΩΣ 48 ΜΗΝΕΣ" sqref="V18 V5:V8 V12:V15">
      <formula1>1</formula1>
      <formula2>8</formula2>
    </dataValidation>
    <dataValidation type="whole" allowBlank="1" showInputMessage="1" showErrorMessage="1" errorTitle="ΠΡΟΣΟΧΗ!" error="ΑΠΟ 1 ΕΩΣ 84 ΜΗΝΕΣ" sqref="L18 L5:L8 L12:L15">
      <formula1>1</formula1>
      <formula2>84</formula2>
    </dataValidation>
    <dataValidation type="whole" operator="lessThanOrEqual" allowBlank="1" showInputMessage="1" showErrorMessage="1" sqref="N18 N5:N8 N12:N15">
      <formula1>2</formula1>
    </dataValidation>
    <dataValidation type="whole" operator="greaterThan" allowBlank="1" showInputMessage="1" showErrorMessage="1" sqref="P18 P5:P8 P12:P15">
      <formula1>2</formula1>
    </dataValidation>
    <dataValidation type="whole" allowBlank="1" showInputMessage="1" showErrorMessage="1" errorTitle="ΠΡΟΣΟΧΗ!" error="ΑΠΟ 1 ΕΩΣ 24 ΜΗΝΕΣ" sqref="J18 J5:J8 J12:J15">
      <formula1>1</formula1>
      <formula2>24</formula2>
    </dataValidation>
    <dataValidation type="list" allowBlank="1" showInputMessage="1" showErrorMessage="1" sqref="R18 H18:I18 F18 T18">
      <formula1>#REF!</formula1>
    </dataValidation>
    <dataValidation type="list" allowBlank="1" showInputMessage="1" showErrorMessage="1" sqref="H12:I14 F12:F14 T12:T14 F5:F8 T5:T8 R5:R8 H5:I8 R12:R14">
      <formula1>$AL$13:$AL$13</formula1>
    </dataValidation>
    <dataValidation type="list" allowBlank="1" showInputMessage="1" showErrorMessage="1" sqref="R15 H15:I15 F15 T15">
      <formula1>$AL$13:$AL$14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67"/>
  <sheetViews>
    <sheetView workbookViewId="0" topLeftCell="A1">
      <pane xSplit="5" topLeftCell="F1" activePane="topRight" state="frozen"/>
      <selection pane="topRight" activeCell="B70" sqref="A1:XFD1048576"/>
    </sheetView>
  </sheetViews>
  <sheetFormatPr defaultColWidth="9.140625" defaultRowHeight="15"/>
  <cols>
    <col min="1" max="1" width="4.8515625" style="36" customWidth="1"/>
    <col min="2" max="3" width="16.28125" style="36" customWidth="1"/>
    <col min="4" max="4" width="25.140625" style="36" customWidth="1"/>
    <col min="5" max="5" width="25.28125" style="36" customWidth="1"/>
    <col min="6" max="6" width="13.00390625" style="36" customWidth="1"/>
    <col min="7" max="7" width="15.00390625" style="36" customWidth="1"/>
    <col min="8" max="8" width="14.00390625" style="36" customWidth="1"/>
    <col min="9" max="9" width="12.00390625" style="36" customWidth="1"/>
    <col min="10" max="10" width="17.28125" style="36" customWidth="1"/>
    <col min="11" max="11" width="7.8515625" style="36" customWidth="1"/>
    <col min="12" max="12" width="13.421875" style="36" customWidth="1"/>
    <col min="13" max="13" width="7.421875" style="36" customWidth="1"/>
    <col min="14" max="14" width="10.8515625" style="49" customWidth="1"/>
    <col min="15" max="15" width="7.421875" style="49" customWidth="1"/>
    <col min="16" max="16" width="12.57421875" style="49" customWidth="1"/>
    <col min="17" max="17" width="7.421875" style="49" customWidth="1"/>
    <col min="18" max="18" width="13.00390625" style="36" customWidth="1"/>
    <col min="19" max="19" width="7.28125" style="36" customWidth="1"/>
    <col min="20" max="20" width="12.57421875" style="36" customWidth="1"/>
    <col min="21" max="21" width="7.28125" style="36" customWidth="1"/>
    <col min="22" max="22" width="9.7109375" style="36" customWidth="1"/>
    <col min="23" max="23" width="7.28125" style="36" customWidth="1"/>
    <col min="24" max="24" width="12.8515625" style="36" customWidth="1"/>
    <col min="25" max="25" width="11.421875" style="36" customWidth="1"/>
    <col min="26" max="26" width="9.00390625" style="36" customWidth="1"/>
    <col min="27" max="27" width="7.28125" style="36" customWidth="1"/>
    <col min="28" max="28" width="9.57421875" style="36" customWidth="1"/>
    <col min="29" max="29" width="20.57421875" style="36" customWidth="1"/>
    <col min="30" max="37" width="9.140625" style="36" customWidth="1"/>
    <col min="38" max="38" width="9.140625" style="36" hidden="1" customWidth="1"/>
    <col min="39" max="16384" width="9.140625" style="36" customWidth="1"/>
  </cols>
  <sheetData>
    <row r="1" spans="1:29" ht="58.5" customHeight="1">
      <c r="A1" s="61" t="s">
        <v>313</v>
      </c>
      <c r="B1" s="54"/>
      <c r="C1" s="54"/>
      <c r="D1" s="54"/>
      <c r="E1" s="54"/>
      <c r="F1" s="6"/>
      <c r="G1" s="7"/>
      <c r="H1" s="7"/>
      <c r="I1" s="8"/>
      <c r="J1" s="8"/>
      <c r="K1" s="9"/>
      <c r="L1" s="9"/>
      <c r="M1" s="9"/>
      <c r="N1" s="10"/>
      <c r="O1" s="11"/>
      <c r="P1" s="11"/>
      <c r="Q1" s="11"/>
      <c r="R1" s="9"/>
      <c r="S1" s="9"/>
      <c r="T1" s="9"/>
      <c r="U1" s="9"/>
      <c r="V1" s="9"/>
      <c r="W1" s="9"/>
      <c r="X1" s="9"/>
      <c r="Y1" s="9"/>
      <c r="Z1" s="9"/>
      <c r="AA1" s="12"/>
      <c r="AB1" s="13"/>
      <c r="AC1" s="9"/>
    </row>
    <row r="2" spans="1:29" s="45" customFormat="1" ht="31.5" customHeight="1">
      <c r="A2" s="57" t="s">
        <v>4</v>
      </c>
      <c r="B2" s="58"/>
      <c r="C2" s="58"/>
      <c r="D2" s="58"/>
      <c r="E2" s="58"/>
      <c r="F2" s="18" t="s">
        <v>0</v>
      </c>
      <c r="G2" s="19"/>
      <c r="H2" s="19"/>
      <c r="I2" s="20"/>
      <c r="J2" s="59" t="s">
        <v>10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  <c r="AC2" s="21"/>
    </row>
    <row r="3" spans="1:29" s="47" customFormat="1" ht="94.5" customHeight="1">
      <c r="A3" s="22" t="s">
        <v>1</v>
      </c>
      <c r="B3" s="22" t="s">
        <v>20</v>
      </c>
      <c r="C3" s="23" t="s">
        <v>208</v>
      </c>
      <c r="D3" s="23" t="s">
        <v>5</v>
      </c>
      <c r="E3" s="23" t="s">
        <v>6</v>
      </c>
      <c r="F3" s="24" t="s">
        <v>11</v>
      </c>
      <c r="G3" s="25"/>
      <c r="H3" s="26" t="s">
        <v>8</v>
      </c>
      <c r="I3" s="27" t="s">
        <v>299</v>
      </c>
      <c r="J3" s="24" t="s">
        <v>12</v>
      </c>
      <c r="K3" s="22" t="s">
        <v>2</v>
      </c>
      <c r="L3" s="22" t="s">
        <v>298</v>
      </c>
      <c r="M3" s="23" t="s">
        <v>2</v>
      </c>
      <c r="N3" s="28" t="s">
        <v>13</v>
      </c>
      <c r="O3" s="29" t="s">
        <v>2</v>
      </c>
      <c r="P3" s="28" t="s">
        <v>14</v>
      </c>
      <c r="Q3" s="28" t="s">
        <v>2</v>
      </c>
      <c r="R3" s="22" t="s">
        <v>15</v>
      </c>
      <c r="S3" s="22" t="s">
        <v>2</v>
      </c>
      <c r="T3" s="22" t="s">
        <v>16</v>
      </c>
      <c r="U3" s="22" t="s">
        <v>2</v>
      </c>
      <c r="V3" s="22" t="s">
        <v>17</v>
      </c>
      <c r="W3" s="22" t="s">
        <v>2</v>
      </c>
      <c r="X3" s="22" t="s">
        <v>18</v>
      </c>
      <c r="Y3" s="22" t="s">
        <v>19</v>
      </c>
      <c r="Z3" s="22" t="s">
        <v>21</v>
      </c>
      <c r="AA3" s="23" t="s">
        <v>22</v>
      </c>
      <c r="AB3" s="46" t="s">
        <v>7</v>
      </c>
      <c r="AC3" s="30" t="s">
        <v>207</v>
      </c>
    </row>
    <row r="4" spans="1:29" ht="18" customHeight="1">
      <c r="A4" s="9">
        <v>1</v>
      </c>
      <c r="B4" s="22" t="s">
        <v>68</v>
      </c>
      <c r="C4" s="22" t="s">
        <v>224</v>
      </c>
      <c r="D4" s="31" t="s">
        <v>69</v>
      </c>
      <c r="E4" s="32" t="s">
        <v>70</v>
      </c>
      <c r="F4" s="6" t="s">
        <v>3</v>
      </c>
      <c r="G4" s="7" t="str">
        <f aca="true" t="shared" si="0" ref="G4:G11">IF(F4="ΝΑΙ","ΟΚ","ΑΠΟΡΡΙΠΤΕΤΑΙ")</f>
        <v>ΟΚ</v>
      </c>
      <c r="H4" s="7" t="s">
        <v>3</v>
      </c>
      <c r="I4" s="7"/>
      <c r="J4" s="15">
        <v>24</v>
      </c>
      <c r="K4" s="9">
        <f aca="true" t="shared" si="1" ref="K4:K11">J4*17</f>
        <v>408</v>
      </c>
      <c r="L4" s="9">
        <v>84</v>
      </c>
      <c r="M4" s="9">
        <f aca="true" t="shared" si="2" ref="M4:M11">L4*7</f>
        <v>588</v>
      </c>
      <c r="N4" s="10"/>
      <c r="O4" s="11">
        <f aca="true" t="shared" si="3" ref="O4:O11">N4*60</f>
        <v>0</v>
      </c>
      <c r="P4" s="11"/>
      <c r="Q4" s="11">
        <f aca="true" t="shared" si="4" ref="Q4:Q11">P4*120</f>
        <v>0</v>
      </c>
      <c r="R4" s="9" t="s">
        <v>3</v>
      </c>
      <c r="S4" s="9">
        <f aca="true" t="shared" si="5" ref="S4:S11">IF(R4="ΝΑΙ",170,0)</f>
        <v>170</v>
      </c>
      <c r="T4" s="9"/>
      <c r="U4" s="9">
        <f aca="true" t="shared" si="6" ref="U4:U11">IF(T4="ΝΑΙ",120,0)</f>
        <v>0</v>
      </c>
      <c r="V4" s="9"/>
      <c r="W4" s="9">
        <f aca="true" t="shared" si="7" ref="W4:W11">V4*20</f>
        <v>0</v>
      </c>
      <c r="X4" s="9">
        <v>1967</v>
      </c>
      <c r="Y4" s="9">
        <f aca="true" t="shared" si="8" ref="Y4:Y11">2018-X4</f>
        <v>51</v>
      </c>
      <c r="Z4" s="9">
        <f aca="true" t="shared" si="9" ref="Z4:Z11">IF(AND(Y4&gt;24,Y4&lt;40),50,0)</f>
        <v>0</v>
      </c>
      <c r="AA4" s="12">
        <f aca="true" t="shared" si="10" ref="AA4:AA11">IF(AND(Y4&gt;=40,Y4&lt;=100),75,0)</f>
        <v>75</v>
      </c>
      <c r="AB4" s="33">
        <f aca="true" t="shared" si="11" ref="AB4:AB11">K4+M4+O4+Q4+S4+U4+W4+Z4+AA4</f>
        <v>1241</v>
      </c>
      <c r="AC4" s="9" t="s">
        <v>8</v>
      </c>
    </row>
    <row r="5" spans="1:29" ht="100.8">
      <c r="A5" s="9">
        <v>2</v>
      </c>
      <c r="B5" s="34" t="s">
        <v>172</v>
      </c>
      <c r="C5" s="34" t="s">
        <v>265</v>
      </c>
      <c r="D5" s="11" t="s">
        <v>173</v>
      </c>
      <c r="E5" s="9" t="s">
        <v>174</v>
      </c>
      <c r="F5" s="6" t="s">
        <v>3</v>
      </c>
      <c r="G5" s="7" t="str">
        <f>IF(F5="ΝΑΙ","ΟΚ","ΑΠΟΡΡΙΠΤΕΤΑΙ")</f>
        <v>ΟΚ</v>
      </c>
      <c r="H5" s="7" t="s">
        <v>3</v>
      </c>
      <c r="I5" s="7"/>
      <c r="J5" s="15">
        <v>24</v>
      </c>
      <c r="K5" s="9">
        <f>J5*17</f>
        <v>408</v>
      </c>
      <c r="L5" s="9">
        <v>84</v>
      </c>
      <c r="M5" s="9">
        <f>L5*7</f>
        <v>588</v>
      </c>
      <c r="N5" s="10"/>
      <c r="O5" s="11">
        <f>N5*60</f>
        <v>0</v>
      </c>
      <c r="P5" s="11"/>
      <c r="Q5" s="11">
        <f>P5*120</f>
        <v>0</v>
      </c>
      <c r="R5" s="9"/>
      <c r="S5" s="9">
        <f>IF(R5="ΝΑΙ",170,0)</f>
        <v>0</v>
      </c>
      <c r="T5" s="9"/>
      <c r="U5" s="9">
        <f>IF(T5="ΝΑΙ",120,0)</f>
        <v>0</v>
      </c>
      <c r="V5" s="9"/>
      <c r="W5" s="9">
        <f>V5*20</f>
        <v>0</v>
      </c>
      <c r="X5" s="9">
        <v>1972</v>
      </c>
      <c r="Y5" s="9">
        <f>2018-X5</f>
        <v>46</v>
      </c>
      <c r="Z5" s="9">
        <f>IF(AND(Y5&gt;24,Y5&lt;40),50,0)</f>
        <v>0</v>
      </c>
      <c r="AA5" s="12">
        <f>IF(AND(Y5&gt;=40,Y5&lt;=100),75,0)</f>
        <v>75</v>
      </c>
      <c r="AB5" s="33">
        <f>K5+M5+O5+Q5+S5+U5+W5+Z5+AA5</f>
        <v>1071</v>
      </c>
      <c r="AC5" s="34" t="s">
        <v>304</v>
      </c>
    </row>
    <row r="6" spans="1:29" ht="100.8">
      <c r="A6" s="9">
        <v>3</v>
      </c>
      <c r="B6" s="34" t="s">
        <v>48</v>
      </c>
      <c r="C6" s="34" t="s">
        <v>217</v>
      </c>
      <c r="D6" s="11" t="s">
        <v>49</v>
      </c>
      <c r="E6" s="9" t="s">
        <v>50</v>
      </c>
      <c r="F6" s="6" t="s">
        <v>3</v>
      </c>
      <c r="G6" s="7" t="str">
        <f>IF(F6="ΝΑΙ","ΟΚ","ΑΠΟΡΡΙΠΤΕΤΑΙ")</f>
        <v>ΟΚ</v>
      </c>
      <c r="H6" s="7" t="s">
        <v>3</v>
      </c>
      <c r="I6" s="7" t="s">
        <v>3</v>
      </c>
      <c r="J6" s="15">
        <v>24</v>
      </c>
      <c r="K6" s="9">
        <f>J6*17</f>
        <v>408</v>
      </c>
      <c r="L6" s="9">
        <v>84</v>
      </c>
      <c r="M6" s="9">
        <f>L6*7</f>
        <v>588</v>
      </c>
      <c r="N6" s="10"/>
      <c r="O6" s="11">
        <f>N6*60</f>
        <v>0</v>
      </c>
      <c r="P6" s="11"/>
      <c r="Q6" s="11">
        <f>P6*120</f>
        <v>0</v>
      </c>
      <c r="R6" s="9"/>
      <c r="S6" s="9">
        <f>IF(R6="ΝΑΙ",170,0)</f>
        <v>0</v>
      </c>
      <c r="T6" s="9"/>
      <c r="U6" s="9">
        <f>IF(T6="ΝΑΙ",120,0)</f>
        <v>0</v>
      </c>
      <c r="V6" s="9"/>
      <c r="W6" s="9">
        <f>V6*20</f>
        <v>0</v>
      </c>
      <c r="X6" s="9">
        <v>1967</v>
      </c>
      <c r="Y6" s="9">
        <f>2018-X6</f>
        <v>51</v>
      </c>
      <c r="Z6" s="9">
        <f>IF(AND(Y6&gt;24,Y6&lt;40),50,0)</f>
        <v>0</v>
      </c>
      <c r="AA6" s="12">
        <f>IF(AND(Y6&gt;=40,Y6&lt;=100),75,0)</f>
        <v>75</v>
      </c>
      <c r="AB6" s="33">
        <f>K6+M6+O6+Q6+S6+U6+W6+Z6+AA6</f>
        <v>1071</v>
      </c>
      <c r="AC6" s="34" t="s">
        <v>304</v>
      </c>
    </row>
    <row r="7" spans="1:29" ht="18" customHeight="1">
      <c r="A7" s="9">
        <v>4</v>
      </c>
      <c r="B7" s="22" t="s">
        <v>149</v>
      </c>
      <c r="C7" s="22" t="s">
        <v>257</v>
      </c>
      <c r="D7" s="31" t="s">
        <v>150</v>
      </c>
      <c r="E7" s="32" t="s">
        <v>151</v>
      </c>
      <c r="F7" s="6" t="s">
        <v>3</v>
      </c>
      <c r="G7" s="7" t="str">
        <f aca="true" t="shared" si="12" ref="G7:G8">IF(F7="ΝΑΙ","ΟΚ","ΑΠΟΡΡΙΠΤΕΤΑΙ")</f>
        <v>ΟΚ</v>
      </c>
      <c r="H7" s="7" t="s">
        <v>3</v>
      </c>
      <c r="I7" s="7"/>
      <c r="J7" s="15">
        <v>21</v>
      </c>
      <c r="K7" s="9">
        <f aca="true" t="shared" si="13" ref="K7:K8">J7*17</f>
        <v>357</v>
      </c>
      <c r="L7" s="9">
        <v>84</v>
      </c>
      <c r="M7" s="9">
        <f aca="true" t="shared" si="14" ref="M7:M8">L7*7</f>
        <v>588</v>
      </c>
      <c r="N7" s="10"/>
      <c r="O7" s="11">
        <f aca="true" t="shared" si="15" ref="O7:O8">N7*60</f>
        <v>0</v>
      </c>
      <c r="P7" s="11"/>
      <c r="Q7" s="11">
        <f aca="true" t="shared" si="16" ref="Q7:Q8">P7*120</f>
        <v>0</v>
      </c>
      <c r="R7" s="11"/>
      <c r="S7" s="9">
        <f aca="true" t="shared" si="17" ref="S7:S8">IF(R7="ΝΑΙ",170,0)</f>
        <v>0</v>
      </c>
      <c r="T7" s="9"/>
      <c r="U7" s="9">
        <f aca="true" t="shared" si="18" ref="U7:U8">IF(T7="ΝΑΙ",120,0)</f>
        <v>0</v>
      </c>
      <c r="V7" s="9"/>
      <c r="W7" s="9">
        <f aca="true" t="shared" si="19" ref="W7:W8">V7*20</f>
        <v>0</v>
      </c>
      <c r="X7" s="9">
        <v>1964</v>
      </c>
      <c r="Y7" s="9">
        <f aca="true" t="shared" si="20" ref="Y7:Y8">2018-X7</f>
        <v>54</v>
      </c>
      <c r="Z7" s="9">
        <f aca="true" t="shared" si="21" ref="Z7:Z8">IF(AND(Y7&gt;24,Y7&lt;40),50,0)</f>
        <v>0</v>
      </c>
      <c r="AA7" s="12">
        <f aca="true" t="shared" si="22" ref="AA7:AA8">IF(AND(Y7&gt;=40,Y7&lt;=100),75,0)</f>
        <v>75</v>
      </c>
      <c r="AB7" s="35">
        <f aca="true" t="shared" si="23" ref="AB7:AB8">K7+M7+O7+Q7+S7+U7+W7+Z7+AA7</f>
        <v>1020</v>
      </c>
      <c r="AC7" s="9" t="s">
        <v>8</v>
      </c>
    </row>
    <row r="8" spans="1:29" ht="18" customHeight="1">
      <c r="A8" s="9">
        <v>5</v>
      </c>
      <c r="B8" s="22" t="s">
        <v>111</v>
      </c>
      <c r="C8" s="22" t="s">
        <v>240</v>
      </c>
      <c r="D8" s="31" t="s">
        <v>112</v>
      </c>
      <c r="E8" s="32" t="s">
        <v>44</v>
      </c>
      <c r="F8" s="6" t="s">
        <v>3</v>
      </c>
      <c r="G8" s="7" t="str">
        <f t="shared" si="12"/>
        <v>ΟΚ</v>
      </c>
      <c r="H8" s="7" t="s">
        <v>3</v>
      </c>
      <c r="I8" s="7"/>
      <c r="J8" s="15">
        <v>18</v>
      </c>
      <c r="K8" s="9">
        <f t="shared" si="13"/>
        <v>306</v>
      </c>
      <c r="L8" s="9">
        <v>84</v>
      </c>
      <c r="M8" s="9">
        <f t="shared" si="14"/>
        <v>588</v>
      </c>
      <c r="N8" s="10"/>
      <c r="O8" s="11">
        <f t="shared" si="15"/>
        <v>0</v>
      </c>
      <c r="P8" s="11"/>
      <c r="Q8" s="11">
        <f t="shared" si="16"/>
        <v>0</v>
      </c>
      <c r="R8" s="11"/>
      <c r="S8" s="9">
        <f t="shared" si="17"/>
        <v>0</v>
      </c>
      <c r="T8" s="9"/>
      <c r="U8" s="9">
        <f t="shared" si="18"/>
        <v>0</v>
      </c>
      <c r="V8" s="9"/>
      <c r="W8" s="9">
        <f t="shared" si="19"/>
        <v>0</v>
      </c>
      <c r="X8" s="9">
        <v>1959</v>
      </c>
      <c r="Y8" s="9">
        <f t="shared" si="20"/>
        <v>59</v>
      </c>
      <c r="Z8" s="9">
        <f t="shared" si="21"/>
        <v>0</v>
      </c>
      <c r="AA8" s="12">
        <f t="shared" si="22"/>
        <v>75</v>
      </c>
      <c r="AB8" s="35">
        <f t="shared" si="23"/>
        <v>969</v>
      </c>
      <c r="AC8" s="9" t="s">
        <v>8</v>
      </c>
    </row>
    <row r="9" spans="1:29" ht="18" customHeight="1">
      <c r="A9" s="9">
        <v>6</v>
      </c>
      <c r="B9" s="22" t="s">
        <v>53</v>
      </c>
      <c r="C9" s="22" t="s">
        <v>219</v>
      </c>
      <c r="D9" s="32" t="s">
        <v>54</v>
      </c>
      <c r="E9" s="32" t="s">
        <v>55</v>
      </c>
      <c r="F9" s="6" t="s">
        <v>3</v>
      </c>
      <c r="G9" s="7" t="str">
        <f t="shared" si="0"/>
        <v>ΟΚ</v>
      </c>
      <c r="H9" s="7" t="s">
        <v>3</v>
      </c>
      <c r="I9" s="7"/>
      <c r="J9" s="15">
        <v>24</v>
      </c>
      <c r="K9" s="9">
        <f t="shared" si="1"/>
        <v>408</v>
      </c>
      <c r="L9" s="9">
        <v>45</v>
      </c>
      <c r="M9" s="9">
        <f t="shared" si="2"/>
        <v>315</v>
      </c>
      <c r="N9" s="10"/>
      <c r="O9" s="11">
        <f t="shared" si="3"/>
        <v>0</v>
      </c>
      <c r="P9" s="11"/>
      <c r="Q9" s="11">
        <f t="shared" si="4"/>
        <v>0</v>
      </c>
      <c r="R9" s="9"/>
      <c r="S9" s="9">
        <f t="shared" si="5"/>
        <v>0</v>
      </c>
      <c r="T9" s="9"/>
      <c r="U9" s="9">
        <f t="shared" si="6"/>
        <v>0</v>
      </c>
      <c r="V9" s="9"/>
      <c r="W9" s="9">
        <f t="shared" si="7"/>
        <v>0</v>
      </c>
      <c r="X9" s="9">
        <v>1959</v>
      </c>
      <c r="Y9" s="9">
        <f t="shared" si="8"/>
        <v>59</v>
      </c>
      <c r="Z9" s="9">
        <f t="shared" si="9"/>
        <v>0</v>
      </c>
      <c r="AA9" s="12">
        <f t="shared" si="10"/>
        <v>75</v>
      </c>
      <c r="AB9" s="33">
        <f t="shared" si="11"/>
        <v>798</v>
      </c>
      <c r="AC9" s="9" t="s">
        <v>8</v>
      </c>
    </row>
    <row r="10" spans="1:29" ht="18" customHeight="1">
      <c r="A10" s="9">
        <v>7</v>
      </c>
      <c r="B10" s="22" t="s">
        <v>196</v>
      </c>
      <c r="C10" s="22" t="s">
        <v>273</v>
      </c>
      <c r="D10" s="32" t="s">
        <v>197</v>
      </c>
      <c r="E10" s="32" t="s">
        <v>198</v>
      </c>
      <c r="F10" s="6" t="s">
        <v>3</v>
      </c>
      <c r="G10" s="7" t="str">
        <f t="shared" si="0"/>
        <v>ΟΚ</v>
      </c>
      <c r="H10" s="7" t="s">
        <v>3</v>
      </c>
      <c r="I10" s="7"/>
      <c r="J10" s="15"/>
      <c r="K10" s="9">
        <f t="shared" si="1"/>
        <v>0</v>
      </c>
      <c r="L10" s="9">
        <v>84</v>
      </c>
      <c r="M10" s="9">
        <f t="shared" si="2"/>
        <v>588</v>
      </c>
      <c r="N10" s="10"/>
      <c r="O10" s="11">
        <f t="shared" si="3"/>
        <v>0</v>
      </c>
      <c r="P10" s="11"/>
      <c r="Q10" s="11">
        <f t="shared" si="4"/>
        <v>0</v>
      </c>
      <c r="R10" s="9"/>
      <c r="S10" s="9">
        <f t="shared" si="5"/>
        <v>0</v>
      </c>
      <c r="T10" s="9"/>
      <c r="U10" s="9">
        <f t="shared" si="6"/>
        <v>0</v>
      </c>
      <c r="V10" s="9">
        <v>1</v>
      </c>
      <c r="W10" s="9">
        <f t="shared" si="7"/>
        <v>20</v>
      </c>
      <c r="X10" s="9">
        <v>1965</v>
      </c>
      <c r="Y10" s="9">
        <f t="shared" si="8"/>
        <v>53</v>
      </c>
      <c r="Z10" s="9">
        <f t="shared" si="9"/>
        <v>0</v>
      </c>
      <c r="AA10" s="12">
        <f t="shared" si="10"/>
        <v>75</v>
      </c>
      <c r="AB10" s="33">
        <f t="shared" si="11"/>
        <v>683</v>
      </c>
      <c r="AC10" s="9" t="s">
        <v>8</v>
      </c>
    </row>
    <row r="11" spans="1:29" ht="18" customHeight="1">
      <c r="A11" s="9">
        <v>8</v>
      </c>
      <c r="B11" s="22" t="s">
        <v>38</v>
      </c>
      <c r="C11" s="22" t="s">
        <v>214</v>
      </c>
      <c r="D11" s="32" t="s">
        <v>39</v>
      </c>
      <c r="E11" s="32" t="s">
        <v>40</v>
      </c>
      <c r="F11" s="6" t="s">
        <v>3</v>
      </c>
      <c r="G11" s="7" t="str">
        <f t="shared" si="0"/>
        <v>ΟΚ</v>
      </c>
      <c r="H11" s="7" t="s">
        <v>3</v>
      </c>
      <c r="I11" s="7"/>
      <c r="J11" s="15"/>
      <c r="K11" s="9">
        <f t="shared" si="1"/>
        <v>0</v>
      </c>
      <c r="L11" s="37">
        <v>28</v>
      </c>
      <c r="M11" s="9">
        <f t="shared" si="2"/>
        <v>196</v>
      </c>
      <c r="N11" s="10"/>
      <c r="O11" s="11">
        <f t="shared" si="3"/>
        <v>0</v>
      </c>
      <c r="P11" s="11"/>
      <c r="Q11" s="11">
        <f t="shared" si="4"/>
        <v>0</v>
      </c>
      <c r="R11" s="9"/>
      <c r="S11" s="9">
        <f t="shared" si="5"/>
        <v>0</v>
      </c>
      <c r="T11" s="9"/>
      <c r="U11" s="9">
        <f t="shared" si="6"/>
        <v>0</v>
      </c>
      <c r="V11" s="9"/>
      <c r="W11" s="9">
        <f t="shared" si="7"/>
        <v>0</v>
      </c>
      <c r="X11" s="9">
        <v>1986</v>
      </c>
      <c r="Y11" s="9">
        <f t="shared" si="8"/>
        <v>32</v>
      </c>
      <c r="Z11" s="9">
        <f t="shared" si="9"/>
        <v>50</v>
      </c>
      <c r="AA11" s="12">
        <f t="shared" si="10"/>
        <v>0</v>
      </c>
      <c r="AB11" s="33">
        <f t="shared" si="11"/>
        <v>246</v>
      </c>
      <c r="AC11" s="9" t="s">
        <v>8</v>
      </c>
    </row>
    <row r="12" spans="1:38" ht="18" customHeight="1">
      <c r="A12" s="9">
        <v>9</v>
      </c>
      <c r="B12" s="22" t="s">
        <v>101</v>
      </c>
      <c r="C12" s="22" t="s">
        <v>236</v>
      </c>
      <c r="D12" s="32" t="s">
        <v>102</v>
      </c>
      <c r="E12" s="32" t="s">
        <v>103</v>
      </c>
      <c r="F12" s="6" t="s">
        <v>3</v>
      </c>
      <c r="G12" s="7" t="str">
        <f aca="true" t="shared" si="24" ref="G12:G43">IF(F12="ΝΑΙ","ΟΚ","ΑΠΟΡΡΙΠΤΕΤΑΙ")</f>
        <v>ΟΚ</v>
      </c>
      <c r="H12" s="7"/>
      <c r="I12" s="7"/>
      <c r="J12" s="15"/>
      <c r="K12" s="9">
        <f aca="true" t="shared" si="25" ref="K12:K43">J12*17</f>
        <v>0</v>
      </c>
      <c r="L12" s="9">
        <v>84</v>
      </c>
      <c r="M12" s="9">
        <f aca="true" t="shared" si="26" ref="M12:M43">L12*7</f>
        <v>588</v>
      </c>
      <c r="N12" s="10"/>
      <c r="O12" s="11">
        <f aca="true" t="shared" si="27" ref="O12:O43">N12*60</f>
        <v>0</v>
      </c>
      <c r="P12" s="11">
        <v>3</v>
      </c>
      <c r="Q12" s="11">
        <f aca="true" t="shared" si="28" ref="Q12:Q43">P12*120</f>
        <v>360</v>
      </c>
      <c r="R12" s="9"/>
      <c r="S12" s="9">
        <f aca="true" t="shared" si="29" ref="S12:S43">IF(R12="ΝΑΙ",170,0)</f>
        <v>0</v>
      </c>
      <c r="T12" s="9"/>
      <c r="U12" s="9">
        <f aca="true" t="shared" si="30" ref="U12:U43">IF(T12="ΝΑΙ",120,0)</f>
        <v>0</v>
      </c>
      <c r="V12" s="9">
        <v>6</v>
      </c>
      <c r="W12" s="9">
        <f aca="true" t="shared" si="31" ref="W12:W43">V12*20</f>
        <v>120</v>
      </c>
      <c r="X12" s="9">
        <v>1976</v>
      </c>
      <c r="Y12" s="9">
        <f aca="true" t="shared" si="32" ref="Y12:Y43">2018-X12</f>
        <v>42</v>
      </c>
      <c r="Z12" s="9">
        <f aca="true" t="shared" si="33" ref="Z12:Z43">IF(AND(Y12&gt;24,Y12&lt;40),50,0)</f>
        <v>0</v>
      </c>
      <c r="AA12" s="12">
        <f aca="true" t="shared" si="34" ref="AA12:AA43">IF(AND(Y12&gt;=40,Y12&lt;=100),75,0)</f>
        <v>75</v>
      </c>
      <c r="AB12" s="33">
        <f aca="true" t="shared" si="35" ref="AB12:AB43">K12+M12+O12+Q12+S12+U12+W12+Z12+AA12</f>
        <v>1143</v>
      </c>
      <c r="AC12" s="9"/>
      <c r="AL12" s="36" t="s">
        <v>3</v>
      </c>
    </row>
    <row r="13" spans="1:38" ht="18" customHeight="1">
      <c r="A13" s="9">
        <v>10</v>
      </c>
      <c r="B13" s="22" t="s">
        <v>146</v>
      </c>
      <c r="C13" s="22" t="s">
        <v>256</v>
      </c>
      <c r="D13" s="32" t="s">
        <v>147</v>
      </c>
      <c r="E13" s="32" t="s">
        <v>148</v>
      </c>
      <c r="F13" s="6" t="s">
        <v>3</v>
      </c>
      <c r="G13" s="7" t="str">
        <f t="shared" si="24"/>
        <v>ΟΚ</v>
      </c>
      <c r="H13" s="7"/>
      <c r="I13" s="7"/>
      <c r="J13" s="15">
        <v>24</v>
      </c>
      <c r="K13" s="9">
        <f t="shared" si="25"/>
        <v>408</v>
      </c>
      <c r="L13" s="9">
        <v>84</v>
      </c>
      <c r="M13" s="9">
        <f t="shared" si="26"/>
        <v>588</v>
      </c>
      <c r="N13" s="10">
        <v>1</v>
      </c>
      <c r="O13" s="11">
        <f t="shared" si="27"/>
        <v>60</v>
      </c>
      <c r="P13" s="11"/>
      <c r="Q13" s="11">
        <f t="shared" si="28"/>
        <v>0</v>
      </c>
      <c r="R13" s="9"/>
      <c r="S13" s="9">
        <f t="shared" si="29"/>
        <v>0</v>
      </c>
      <c r="T13" s="9"/>
      <c r="U13" s="9">
        <f t="shared" si="30"/>
        <v>0</v>
      </c>
      <c r="V13" s="9"/>
      <c r="W13" s="9">
        <f t="shared" si="31"/>
        <v>0</v>
      </c>
      <c r="X13" s="9">
        <v>1968</v>
      </c>
      <c r="Y13" s="9">
        <f t="shared" si="32"/>
        <v>50</v>
      </c>
      <c r="Z13" s="9">
        <f t="shared" si="33"/>
        <v>0</v>
      </c>
      <c r="AA13" s="12">
        <f t="shared" si="34"/>
        <v>75</v>
      </c>
      <c r="AB13" s="33">
        <f t="shared" si="35"/>
        <v>1131</v>
      </c>
      <c r="AC13" s="9"/>
      <c r="AL13" s="36" t="s">
        <v>9</v>
      </c>
    </row>
    <row r="14" spans="1:29" ht="18" customHeight="1">
      <c r="A14" s="9">
        <v>11</v>
      </c>
      <c r="B14" s="22" t="s">
        <v>62</v>
      </c>
      <c r="C14" s="22" t="s">
        <v>222</v>
      </c>
      <c r="D14" s="32" t="s">
        <v>63</v>
      </c>
      <c r="E14" s="32" t="s">
        <v>64</v>
      </c>
      <c r="F14" s="6" t="s">
        <v>3</v>
      </c>
      <c r="G14" s="7" t="str">
        <f t="shared" si="24"/>
        <v>ΟΚ</v>
      </c>
      <c r="H14" s="7"/>
      <c r="I14" s="7"/>
      <c r="J14" s="15">
        <v>24</v>
      </c>
      <c r="K14" s="9">
        <f t="shared" si="25"/>
        <v>408</v>
      </c>
      <c r="L14" s="9">
        <v>61</v>
      </c>
      <c r="M14" s="9">
        <f t="shared" si="26"/>
        <v>427</v>
      </c>
      <c r="N14" s="10"/>
      <c r="O14" s="11">
        <f t="shared" si="27"/>
        <v>0</v>
      </c>
      <c r="P14" s="11"/>
      <c r="Q14" s="11">
        <f t="shared" si="28"/>
        <v>0</v>
      </c>
      <c r="R14" s="9" t="s">
        <v>3</v>
      </c>
      <c r="S14" s="9">
        <f t="shared" si="29"/>
        <v>170</v>
      </c>
      <c r="T14" s="9"/>
      <c r="U14" s="9">
        <f t="shared" si="30"/>
        <v>0</v>
      </c>
      <c r="V14" s="9"/>
      <c r="W14" s="9">
        <f t="shared" si="31"/>
        <v>0</v>
      </c>
      <c r="X14" s="9">
        <v>1979</v>
      </c>
      <c r="Y14" s="9">
        <f t="shared" si="32"/>
        <v>39</v>
      </c>
      <c r="Z14" s="9">
        <f t="shared" si="33"/>
        <v>50</v>
      </c>
      <c r="AA14" s="12">
        <f t="shared" si="34"/>
        <v>0</v>
      </c>
      <c r="AB14" s="33">
        <f t="shared" si="35"/>
        <v>1055</v>
      </c>
      <c r="AC14" s="9"/>
    </row>
    <row r="15" spans="1:29" ht="18" customHeight="1">
      <c r="A15" s="9">
        <v>12</v>
      </c>
      <c r="B15" s="22" t="s">
        <v>205</v>
      </c>
      <c r="C15" s="22" t="s">
        <v>276</v>
      </c>
      <c r="D15" s="32" t="s">
        <v>206</v>
      </c>
      <c r="E15" s="32" t="s">
        <v>58</v>
      </c>
      <c r="F15" s="6" t="s">
        <v>3</v>
      </c>
      <c r="G15" s="7" t="str">
        <f t="shared" si="24"/>
        <v>ΟΚ</v>
      </c>
      <c r="H15" s="7"/>
      <c r="I15" s="7"/>
      <c r="J15" s="15"/>
      <c r="K15" s="9">
        <f t="shared" si="25"/>
        <v>0</v>
      </c>
      <c r="L15" s="9">
        <v>84</v>
      </c>
      <c r="M15" s="9">
        <f t="shared" si="26"/>
        <v>588</v>
      </c>
      <c r="N15" s="10"/>
      <c r="O15" s="11">
        <f t="shared" si="27"/>
        <v>0</v>
      </c>
      <c r="P15" s="11"/>
      <c r="Q15" s="11">
        <f t="shared" si="28"/>
        <v>0</v>
      </c>
      <c r="R15" s="9" t="s">
        <v>3</v>
      </c>
      <c r="S15" s="9">
        <f t="shared" si="29"/>
        <v>170</v>
      </c>
      <c r="T15" s="9"/>
      <c r="U15" s="9">
        <f t="shared" si="30"/>
        <v>0</v>
      </c>
      <c r="V15" s="9">
        <v>8</v>
      </c>
      <c r="W15" s="9">
        <f t="shared" si="31"/>
        <v>160</v>
      </c>
      <c r="X15" s="9">
        <v>1966</v>
      </c>
      <c r="Y15" s="9">
        <f t="shared" si="32"/>
        <v>52</v>
      </c>
      <c r="Z15" s="9">
        <f t="shared" si="33"/>
        <v>0</v>
      </c>
      <c r="AA15" s="12">
        <f t="shared" si="34"/>
        <v>75</v>
      </c>
      <c r="AB15" s="33">
        <f t="shared" si="35"/>
        <v>993</v>
      </c>
      <c r="AC15" s="9"/>
    </row>
    <row r="16" spans="1:29" ht="18" customHeight="1">
      <c r="A16" s="9">
        <v>13</v>
      </c>
      <c r="B16" s="38" t="s">
        <v>140</v>
      </c>
      <c r="C16" s="38" t="s">
        <v>254</v>
      </c>
      <c r="D16" s="39" t="s">
        <v>141</v>
      </c>
      <c r="E16" s="39" t="s">
        <v>142</v>
      </c>
      <c r="F16" s="40" t="s">
        <v>3</v>
      </c>
      <c r="G16" s="41" t="str">
        <f t="shared" si="24"/>
        <v>ΟΚ</v>
      </c>
      <c r="H16" s="41"/>
      <c r="I16" s="41" t="s">
        <v>3</v>
      </c>
      <c r="J16" s="42">
        <v>24</v>
      </c>
      <c r="K16" s="37">
        <f t="shared" si="25"/>
        <v>408</v>
      </c>
      <c r="L16" s="37">
        <v>60</v>
      </c>
      <c r="M16" s="37">
        <f t="shared" si="26"/>
        <v>420</v>
      </c>
      <c r="N16" s="40">
        <v>1</v>
      </c>
      <c r="O16" s="37">
        <f t="shared" si="27"/>
        <v>60</v>
      </c>
      <c r="P16" s="37"/>
      <c r="Q16" s="37">
        <f t="shared" si="28"/>
        <v>0</v>
      </c>
      <c r="R16" s="37"/>
      <c r="S16" s="37">
        <f t="shared" si="29"/>
        <v>0</v>
      </c>
      <c r="T16" s="37"/>
      <c r="U16" s="37">
        <f t="shared" si="30"/>
        <v>0</v>
      </c>
      <c r="V16" s="37"/>
      <c r="W16" s="37">
        <f t="shared" si="31"/>
        <v>0</v>
      </c>
      <c r="X16" s="37">
        <v>1972</v>
      </c>
      <c r="Y16" s="37">
        <f t="shared" si="32"/>
        <v>46</v>
      </c>
      <c r="Z16" s="37">
        <f t="shared" si="33"/>
        <v>0</v>
      </c>
      <c r="AA16" s="43">
        <f t="shared" si="34"/>
        <v>75</v>
      </c>
      <c r="AB16" s="44">
        <f t="shared" si="35"/>
        <v>963</v>
      </c>
      <c r="AC16" s="37"/>
    </row>
    <row r="17" spans="1:29" ht="18" customHeight="1">
      <c r="A17" s="9">
        <v>14</v>
      </c>
      <c r="B17" s="22" t="s">
        <v>56</v>
      </c>
      <c r="C17" s="22" t="s">
        <v>220</v>
      </c>
      <c r="D17" s="32" t="s">
        <v>57</v>
      </c>
      <c r="E17" s="32" t="s">
        <v>58</v>
      </c>
      <c r="F17" s="6" t="s">
        <v>3</v>
      </c>
      <c r="G17" s="7" t="str">
        <f t="shared" si="24"/>
        <v>ΟΚ</v>
      </c>
      <c r="H17" s="7"/>
      <c r="I17" s="7"/>
      <c r="J17" s="15">
        <v>14</v>
      </c>
      <c r="K17" s="9">
        <f t="shared" si="25"/>
        <v>238</v>
      </c>
      <c r="L17" s="9">
        <v>84</v>
      </c>
      <c r="M17" s="9">
        <f t="shared" si="26"/>
        <v>588</v>
      </c>
      <c r="N17" s="10"/>
      <c r="O17" s="11">
        <f t="shared" si="27"/>
        <v>0</v>
      </c>
      <c r="P17" s="11"/>
      <c r="Q17" s="11">
        <f t="shared" si="28"/>
        <v>0</v>
      </c>
      <c r="R17" s="9"/>
      <c r="S17" s="9">
        <f t="shared" si="29"/>
        <v>0</v>
      </c>
      <c r="T17" s="9"/>
      <c r="U17" s="9">
        <f t="shared" si="30"/>
        <v>0</v>
      </c>
      <c r="V17" s="9"/>
      <c r="W17" s="9">
        <f t="shared" si="31"/>
        <v>0</v>
      </c>
      <c r="X17" s="9">
        <v>1973</v>
      </c>
      <c r="Y17" s="9">
        <f t="shared" si="32"/>
        <v>45</v>
      </c>
      <c r="Z17" s="9">
        <f t="shared" si="33"/>
        <v>0</v>
      </c>
      <c r="AA17" s="12">
        <f t="shared" si="34"/>
        <v>75</v>
      </c>
      <c r="AB17" s="33">
        <f t="shared" si="35"/>
        <v>901</v>
      </c>
      <c r="AC17" s="9"/>
    </row>
    <row r="18" spans="1:29" ht="18" customHeight="1">
      <c r="A18" s="9">
        <v>15</v>
      </c>
      <c r="B18" s="22" t="s">
        <v>77</v>
      </c>
      <c r="C18" s="22" t="s">
        <v>227</v>
      </c>
      <c r="D18" s="32" t="s">
        <v>78</v>
      </c>
      <c r="E18" s="32" t="s">
        <v>79</v>
      </c>
      <c r="F18" s="6" t="s">
        <v>3</v>
      </c>
      <c r="G18" s="7" t="str">
        <f t="shared" si="24"/>
        <v>ΟΚ</v>
      </c>
      <c r="H18" s="7"/>
      <c r="I18" s="7"/>
      <c r="J18" s="15"/>
      <c r="K18" s="9">
        <f t="shared" si="25"/>
        <v>0</v>
      </c>
      <c r="L18" s="9">
        <v>84</v>
      </c>
      <c r="M18" s="9">
        <f t="shared" si="26"/>
        <v>588</v>
      </c>
      <c r="N18" s="10">
        <v>1</v>
      </c>
      <c r="O18" s="11">
        <f t="shared" si="27"/>
        <v>60</v>
      </c>
      <c r="P18" s="11"/>
      <c r="Q18" s="11">
        <f t="shared" si="28"/>
        <v>0</v>
      </c>
      <c r="R18" s="9" t="s">
        <v>3</v>
      </c>
      <c r="S18" s="9">
        <f t="shared" si="29"/>
        <v>170</v>
      </c>
      <c r="T18" s="9"/>
      <c r="U18" s="9">
        <f t="shared" si="30"/>
        <v>0</v>
      </c>
      <c r="V18" s="9"/>
      <c r="W18" s="9">
        <f t="shared" si="31"/>
        <v>0</v>
      </c>
      <c r="X18" s="9">
        <v>1974</v>
      </c>
      <c r="Y18" s="9">
        <f t="shared" si="32"/>
        <v>44</v>
      </c>
      <c r="Z18" s="9">
        <f t="shared" si="33"/>
        <v>0</v>
      </c>
      <c r="AA18" s="12">
        <f t="shared" si="34"/>
        <v>75</v>
      </c>
      <c r="AB18" s="33">
        <f t="shared" si="35"/>
        <v>893</v>
      </c>
      <c r="AC18" s="9"/>
    </row>
    <row r="19" spans="1:29" ht="18" customHeight="1">
      <c r="A19" s="9">
        <v>16</v>
      </c>
      <c r="B19" s="22" t="s">
        <v>126</v>
      </c>
      <c r="C19" s="22" t="s">
        <v>247</v>
      </c>
      <c r="D19" s="32" t="s">
        <v>127</v>
      </c>
      <c r="E19" s="32" t="s">
        <v>31</v>
      </c>
      <c r="F19" s="6" t="s">
        <v>3</v>
      </c>
      <c r="G19" s="7" t="str">
        <f t="shared" si="24"/>
        <v>ΟΚ</v>
      </c>
      <c r="H19" s="7"/>
      <c r="I19" s="7"/>
      <c r="J19" s="15"/>
      <c r="K19" s="9">
        <f t="shared" si="25"/>
        <v>0</v>
      </c>
      <c r="L19" s="9">
        <v>84</v>
      </c>
      <c r="M19" s="9">
        <f t="shared" si="26"/>
        <v>588</v>
      </c>
      <c r="N19" s="10">
        <v>1</v>
      </c>
      <c r="O19" s="11">
        <f t="shared" si="27"/>
        <v>60</v>
      </c>
      <c r="P19" s="11"/>
      <c r="Q19" s="11">
        <f t="shared" si="28"/>
        <v>0</v>
      </c>
      <c r="R19" s="9"/>
      <c r="S19" s="9">
        <f t="shared" si="29"/>
        <v>0</v>
      </c>
      <c r="T19" s="9"/>
      <c r="U19" s="9">
        <f t="shared" si="30"/>
        <v>0</v>
      </c>
      <c r="V19" s="9">
        <v>8</v>
      </c>
      <c r="W19" s="9">
        <f t="shared" si="31"/>
        <v>160</v>
      </c>
      <c r="X19" s="9">
        <v>1976</v>
      </c>
      <c r="Y19" s="9">
        <f t="shared" si="32"/>
        <v>42</v>
      </c>
      <c r="Z19" s="9">
        <f t="shared" si="33"/>
        <v>0</v>
      </c>
      <c r="AA19" s="12">
        <f t="shared" si="34"/>
        <v>75</v>
      </c>
      <c r="AB19" s="33">
        <f t="shared" si="35"/>
        <v>883</v>
      </c>
      <c r="AC19" s="9"/>
    </row>
    <row r="20" spans="1:29" ht="18" customHeight="1">
      <c r="A20" s="9">
        <v>17</v>
      </c>
      <c r="B20" s="22" t="s">
        <v>71</v>
      </c>
      <c r="C20" s="22" t="s">
        <v>225</v>
      </c>
      <c r="D20" s="32" t="s">
        <v>72</v>
      </c>
      <c r="E20" s="32" t="s">
        <v>73</v>
      </c>
      <c r="F20" s="6" t="s">
        <v>3</v>
      </c>
      <c r="G20" s="7" t="str">
        <f t="shared" si="24"/>
        <v>ΟΚ</v>
      </c>
      <c r="H20" s="7"/>
      <c r="I20" s="7"/>
      <c r="J20" s="15"/>
      <c r="K20" s="9">
        <f t="shared" si="25"/>
        <v>0</v>
      </c>
      <c r="L20" s="9">
        <v>84</v>
      </c>
      <c r="M20" s="9">
        <f t="shared" si="26"/>
        <v>588</v>
      </c>
      <c r="N20" s="10">
        <v>1</v>
      </c>
      <c r="O20" s="11">
        <f t="shared" si="27"/>
        <v>60</v>
      </c>
      <c r="P20" s="11"/>
      <c r="Q20" s="11">
        <f t="shared" si="28"/>
        <v>0</v>
      </c>
      <c r="R20" s="9" t="s">
        <v>3</v>
      </c>
      <c r="S20" s="9">
        <f t="shared" si="29"/>
        <v>170</v>
      </c>
      <c r="T20" s="9"/>
      <c r="U20" s="9">
        <f t="shared" si="30"/>
        <v>0</v>
      </c>
      <c r="V20" s="9"/>
      <c r="W20" s="9">
        <f t="shared" si="31"/>
        <v>0</v>
      </c>
      <c r="X20" s="9">
        <v>1986</v>
      </c>
      <c r="Y20" s="9">
        <f t="shared" si="32"/>
        <v>32</v>
      </c>
      <c r="Z20" s="9">
        <f t="shared" si="33"/>
        <v>50</v>
      </c>
      <c r="AA20" s="12">
        <f t="shared" si="34"/>
        <v>0</v>
      </c>
      <c r="AB20" s="33">
        <f t="shared" si="35"/>
        <v>868</v>
      </c>
      <c r="AC20" s="9"/>
    </row>
    <row r="21" spans="1:29" ht="18" customHeight="1">
      <c r="A21" s="9">
        <v>18</v>
      </c>
      <c r="B21" s="22" t="s">
        <v>26</v>
      </c>
      <c r="C21" s="22" t="s">
        <v>209</v>
      </c>
      <c r="D21" s="32" t="s">
        <v>27</v>
      </c>
      <c r="E21" s="32" t="s">
        <v>28</v>
      </c>
      <c r="F21" s="6" t="s">
        <v>3</v>
      </c>
      <c r="G21" s="7" t="str">
        <f t="shared" si="24"/>
        <v>ΟΚ</v>
      </c>
      <c r="H21" s="7"/>
      <c r="I21" s="7"/>
      <c r="J21" s="15"/>
      <c r="K21" s="9">
        <f t="shared" si="25"/>
        <v>0</v>
      </c>
      <c r="L21" s="9">
        <v>77</v>
      </c>
      <c r="M21" s="9">
        <f t="shared" si="26"/>
        <v>539</v>
      </c>
      <c r="N21" s="10">
        <v>1</v>
      </c>
      <c r="O21" s="11">
        <f t="shared" si="27"/>
        <v>60</v>
      </c>
      <c r="P21" s="11"/>
      <c r="Q21" s="11">
        <f t="shared" si="28"/>
        <v>0</v>
      </c>
      <c r="R21" s="9" t="s">
        <v>3</v>
      </c>
      <c r="S21" s="9">
        <f t="shared" si="29"/>
        <v>170</v>
      </c>
      <c r="T21" s="9"/>
      <c r="U21" s="9">
        <f t="shared" si="30"/>
        <v>0</v>
      </c>
      <c r="V21" s="9">
        <v>1</v>
      </c>
      <c r="W21" s="9">
        <f t="shared" si="31"/>
        <v>20</v>
      </c>
      <c r="X21" s="9">
        <v>1969</v>
      </c>
      <c r="Y21" s="9">
        <f t="shared" si="32"/>
        <v>49</v>
      </c>
      <c r="Z21" s="9">
        <f t="shared" si="33"/>
        <v>0</v>
      </c>
      <c r="AA21" s="12">
        <f t="shared" si="34"/>
        <v>75</v>
      </c>
      <c r="AB21" s="33">
        <f t="shared" si="35"/>
        <v>864</v>
      </c>
      <c r="AC21" s="9"/>
    </row>
    <row r="22" spans="1:29" ht="18" customHeight="1">
      <c r="A22" s="9">
        <v>19</v>
      </c>
      <c r="B22" s="28" t="s">
        <v>199</v>
      </c>
      <c r="C22" s="28" t="s">
        <v>274</v>
      </c>
      <c r="D22" s="32" t="s">
        <v>200</v>
      </c>
      <c r="E22" s="32" t="s">
        <v>201</v>
      </c>
      <c r="F22" s="6" t="s">
        <v>3</v>
      </c>
      <c r="G22" s="7" t="str">
        <f t="shared" si="24"/>
        <v>ΟΚ</v>
      </c>
      <c r="H22" s="7"/>
      <c r="I22" s="7" t="s">
        <v>3</v>
      </c>
      <c r="J22" s="15">
        <v>24</v>
      </c>
      <c r="K22" s="9">
        <f t="shared" si="25"/>
        <v>408</v>
      </c>
      <c r="L22" s="9">
        <v>11</v>
      </c>
      <c r="M22" s="9">
        <f t="shared" si="26"/>
        <v>77</v>
      </c>
      <c r="N22" s="10"/>
      <c r="O22" s="11">
        <f t="shared" si="27"/>
        <v>0</v>
      </c>
      <c r="P22" s="11"/>
      <c r="Q22" s="11">
        <f t="shared" si="28"/>
        <v>0</v>
      </c>
      <c r="R22" s="9"/>
      <c r="S22" s="9">
        <f t="shared" si="29"/>
        <v>0</v>
      </c>
      <c r="T22" s="9" t="s">
        <v>3</v>
      </c>
      <c r="U22" s="9">
        <f t="shared" si="30"/>
        <v>120</v>
      </c>
      <c r="V22" s="9">
        <v>8</v>
      </c>
      <c r="W22" s="9">
        <f t="shared" si="31"/>
        <v>160</v>
      </c>
      <c r="X22" s="9">
        <v>1967</v>
      </c>
      <c r="Y22" s="9">
        <f t="shared" si="32"/>
        <v>51</v>
      </c>
      <c r="Z22" s="9">
        <f t="shared" si="33"/>
        <v>0</v>
      </c>
      <c r="AA22" s="12">
        <f t="shared" si="34"/>
        <v>75</v>
      </c>
      <c r="AB22" s="33">
        <f t="shared" si="35"/>
        <v>840</v>
      </c>
      <c r="AC22" s="9"/>
    </row>
    <row r="23" spans="1:29" ht="18" customHeight="1">
      <c r="A23" s="9">
        <v>20</v>
      </c>
      <c r="B23" s="22" t="s">
        <v>32</v>
      </c>
      <c r="C23" s="22" t="s">
        <v>211</v>
      </c>
      <c r="D23" s="32" t="s">
        <v>33</v>
      </c>
      <c r="E23" s="32" t="s">
        <v>34</v>
      </c>
      <c r="F23" s="6" t="s">
        <v>3</v>
      </c>
      <c r="G23" s="7" t="str">
        <f t="shared" si="24"/>
        <v>ΟΚ</v>
      </c>
      <c r="H23" s="7"/>
      <c r="I23" s="7"/>
      <c r="J23" s="15"/>
      <c r="K23" s="9">
        <f t="shared" si="25"/>
        <v>0</v>
      </c>
      <c r="L23" s="9">
        <v>84</v>
      </c>
      <c r="M23" s="9">
        <f t="shared" si="26"/>
        <v>588</v>
      </c>
      <c r="N23" s="10"/>
      <c r="O23" s="11">
        <f t="shared" si="27"/>
        <v>0</v>
      </c>
      <c r="P23" s="11"/>
      <c r="Q23" s="11">
        <f t="shared" si="28"/>
        <v>0</v>
      </c>
      <c r="R23" s="9" t="s">
        <v>3</v>
      </c>
      <c r="S23" s="9">
        <f t="shared" si="29"/>
        <v>170</v>
      </c>
      <c r="T23" s="9"/>
      <c r="U23" s="9">
        <f t="shared" si="30"/>
        <v>0</v>
      </c>
      <c r="V23" s="9"/>
      <c r="W23" s="9">
        <f t="shared" si="31"/>
        <v>0</v>
      </c>
      <c r="X23" s="9">
        <v>1972</v>
      </c>
      <c r="Y23" s="9">
        <f t="shared" si="32"/>
        <v>46</v>
      </c>
      <c r="Z23" s="9">
        <f t="shared" si="33"/>
        <v>0</v>
      </c>
      <c r="AA23" s="12">
        <f t="shared" si="34"/>
        <v>75</v>
      </c>
      <c r="AB23" s="33">
        <f t="shared" si="35"/>
        <v>833</v>
      </c>
      <c r="AC23" s="9"/>
    </row>
    <row r="24" spans="1:29" ht="18" customHeight="1">
      <c r="A24" s="9">
        <v>21</v>
      </c>
      <c r="B24" s="22" t="s">
        <v>74</v>
      </c>
      <c r="C24" s="22" t="s">
        <v>226</v>
      </c>
      <c r="D24" s="32" t="s">
        <v>75</v>
      </c>
      <c r="E24" s="32" t="s">
        <v>76</v>
      </c>
      <c r="F24" s="6" t="s">
        <v>3</v>
      </c>
      <c r="G24" s="7" t="str">
        <f t="shared" si="24"/>
        <v>ΟΚ</v>
      </c>
      <c r="H24" s="7"/>
      <c r="I24" s="7"/>
      <c r="J24" s="15"/>
      <c r="K24" s="9">
        <f t="shared" si="25"/>
        <v>0</v>
      </c>
      <c r="L24" s="9">
        <v>84</v>
      </c>
      <c r="M24" s="9">
        <f t="shared" si="26"/>
        <v>588</v>
      </c>
      <c r="N24" s="10"/>
      <c r="O24" s="11">
        <f t="shared" si="27"/>
        <v>0</v>
      </c>
      <c r="P24" s="11"/>
      <c r="Q24" s="11">
        <f t="shared" si="28"/>
        <v>0</v>
      </c>
      <c r="R24" s="9" t="s">
        <v>3</v>
      </c>
      <c r="S24" s="9">
        <f t="shared" si="29"/>
        <v>170</v>
      </c>
      <c r="T24" s="9"/>
      <c r="U24" s="9">
        <f t="shared" si="30"/>
        <v>0</v>
      </c>
      <c r="V24" s="9"/>
      <c r="W24" s="9">
        <f t="shared" si="31"/>
        <v>0</v>
      </c>
      <c r="X24" s="9">
        <v>1967</v>
      </c>
      <c r="Y24" s="9">
        <f t="shared" si="32"/>
        <v>51</v>
      </c>
      <c r="Z24" s="9">
        <f t="shared" si="33"/>
        <v>0</v>
      </c>
      <c r="AA24" s="12">
        <f t="shared" si="34"/>
        <v>75</v>
      </c>
      <c r="AB24" s="33">
        <f t="shared" si="35"/>
        <v>833</v>
      </c>
      <c r="AC24" s="9"/>
    </row>
    <row r="25" spans="1:29" ht="18" customHeight="1">
      <c r="A25" s="9">
        <v>22</v>
      </c>
      <c r="B25" s="38" t="s">
        <v>121</v>
      </c>
      <c r="C25" s="38" t="s">
        <v>245</v>
      </c>
      <c r="D25" s="39" t="s">
        <v>122</v>
      </c>
      <c r="E25" s="39" t="s">
        <v>123</v>
      </c>
      <c r="F25" s="40" t="s">
        <v>3</v>
      </c>
      <c r="G25" s="41" t="str">
        <f t="shared" si="24"/>
        <v>ΟΚ</v>
      </c>
      <c r="H25" s="41"/>
      <c r="I25" s="41"/>
      <c r="J25" s="42">
        <v>10</v>
      </c>
      <c r="K25" s="37">
        <f t="shared" si="25"/>
        <v>170</v>
      </c>
      <c r="L25" s="37">
        <v>84</v>
      </c>
      <c r="M25" s="37">
        <f t="shared" si="26"/>
        <v>588</v>
      </c>
      <c r="N25" s="40"/>
      <c r="O25" s="37">
        <f t="shared" si="27"/>
        <v>0</v>
      </c>
      <c r="P25" s="37"/>
      <c r="Q25" s="37">
        <f t="shared" si="28"/>
        <v>0</v>
      </c>
      <c r="R25" s="37"/>
      <c r="S25" s="37">
        <f t="shared" si="29"/>
        <v>0</v>
      </c>
      <c r="T25" s="37"/>
      <c r="U25" s="37">
        <f t="shared" si="30"/>
        <v>0</v>
      </c>
      <c r="V25" s="37"/>
      <c r="W25" s="37">
        <f t="shared" si="31"/>
        <v>0</v>
      </c>
      <c r="X25" s="37">
        <v>1965</v>
      </c>
      <c r="Y25" s="37">
        <f t="shared" si="32"/>
        <v>53</v>
      </c>
      <c r="Z25" s="37">
        <f t="shared" si="33"/>
        <v>0</v>
      </c>
      <c r="AA25" s="43">
        <f t="shared" si="34"/>
        <v>75</v>
      </c>
      <c r="AB25" s="44">
        <f t="shared" si="35"/>
        <v>833</v>
      </c>
      <c r="AC25" s="38"/>
    </row>
    <row r="26" spans="1:29" ht="18" customHeight="1">
      <c r="A26" s="9">
        <v>23</v>
      </c>
      <c r="B26" s="22" t="s">
        <v>65</v>
      </c>
      <c r="C26" s="22" t="s">
        <v>223</v>
      </c>
      <c r="D26" s="32" t="s">
        <v>66</v>
      </c>
      <c r="E26" s="32" t="s">
        <v>67</v>
      </c>
      <c r="F26" s="6" t="s">
        <v>3</v>
      </c>
      <c r="G26" s="7" t="str">
        <f t="shared" si="24"/>
        <v>ΟΚ</v>
      </c>
      <c r="H26" s="7"/>
      <c r="I26" s="7"/>
      <c r="J26" s="15"/>
      <c r="K26" s="9">
        <f t="shared" si="25"/>
        <v>0</v>
      </c>
      <c r="L26" s="9">
        <v>84</v>
      </c>
      <c r="M26" s="9">
        <f t="shared" si="26"/>
        <v>588</v>
      </c>
      <c r="N26" s="10"/>
      <c r="O26" s="11">
        <f t="shared" si="27"/>
        <v>0</v>
      </c>
      <c r="P26" s="11"/>
      <c r="Q26" s="11">
        <f t="shared" si="28"/>
        <v>0</v>
      </c>
      <c r="R26" s="9" t="s">
        <v>3</v>
      </c>
      <c r="S26" s="9">
        <f t="shared" si="29"/>
        <v>170</v>
      </c>
      <c r="T26" s="9"/>
      <c r="U26" s="9">
        <f t="shared" si="30"/>
        <v>0</v>
      </c>
      <c r="V26" s="9">
        <v>1</v>
      </c>
      <c r="W26" s="9">
        <f t="shared" si="31"/>
        <v>20</v>
      </c>
      <c r="X26" s="9">
        <v>1980</v>
      </c>
      <c r="Y26" s="9">
        <f t="shared" si="32"/>
        <v>38</v>
      </c>
      <c r="Z26" s="9">
        <f t="shared" si="33"/>
        <v>50</v>
      </c>
      <c r="AA26" s="12">
        <f t="shared" si="34"/>
        <v>0</v>
      </c>
      <c r="AB26" s="33">
        <f t="shared" si="35"/>
        <v>828</v>
      </c>
      <c r="AC26" s="9"/>
    </row>
    <row r="27" spans="1:29" ht="18" customHeight="1">
      <c r="A27" s="9">
        <v>24</v>
      </c>
      <c r="B27" s="22" t="s">
        <v>178</v>
      </c>
      <c r="C27" s="22" t="s">
        <v>230</v>
      </c>
      <c r="D27" s="32" t="s">
        <v>179</v>
      </c>
      <c r="E27" s="32" t="s">
        <v>115</v>
      </c>
      <c r="F27" s="6" t="s">
        <v>3</v>
      </c>
      <c r="G27" s="7" t="str">
        <f t="shared" si="24"/>
        <v>ΟΚ</v>
      </c>
      <c r="H27" s="7"/>
      <c r="I27" s="7"/>
      <c r="J27" s="15"/>
      <c r="K27" s="9">
        <f t="shared" si="25"/>
        <v>0</v>
      </c>
      <c r="L27" s="9">
        <v>84</v>
      </c>
      <c r="M27" s="9">
        <f t="shared" si="26"/>
        <v>588</v>
      </c>
      <c r="N27" s="10">
        <v>2</v>
      </c>
      <c r="O27" s="11">
        <f t="shared" si="27"/>
        <v>120</v>
      </c>
      <c r="P27" s="11"/>
      <c r="Q27" s="11">
        <f t="shared" si="28"/>
        <v>0</v>
      </c>
      <c r="R27" s="9"/>
      <c r="S27" s="9">
        <f t="shared" si="29"/>
        <v>0</v>
      </c>
      <c r="T27" s="9"/>
      <c r="U27" s="9">
        <f t="shared" si="30"/>
        <v>0</v>
      </c>
      <c r="V27" s="9">
        <v>1</v>
      </c>
      <c r="W27" s="9">
        <f t="shared" si="31"/>
        <v>20</v>
      </c>
      <c r="X27" s="9">
        <v>1970</v>
      </c>
      <c r="Y27" s="9">
        <f t="shared" si="32"/>
        <v>48</v>
      </c>
      <c r="Z27" s="9">
        <f t="shared" si="33"/>
        <v>0</v>
      </c>
      <c r="AA27" s="12">
        <f t="shared" si="34"/>
        <v>75</v>
      </c>
      <c r="AB27" s="33">
        <f t="shared" si="35"/>
        <v>803</v>
      </c>
      <c r="AC27" s="9"/>
    </row>
    <row r="28" spans="1:29" ht="18" customHeight="1">
      <c r="A28" s="9">
        <v>25</v>
      </c>
      <c r="B28" s="22" t="s">
        <v>202</v>
      </c>
      <c r="C28" s="22" t="s">
        <v>275</v>
      </c>
      <c r="D28" s="32" t="s">
        <v>203</v>
      </c>
      <c r="E28" s="32" t="s">
        <v>204</v>
      </c>
      <c r="F28" s="6" t="s">
        <v>3</v>
      </c>
      <c r="G28" s="7" t="str">
        <f t="shared" si="24"/>
        <v>ΟΚ</v>
      </c>
      <c r="H28" s="7"/>
      <c r="I28" s="7"/>
      <c r="J28" s="15"/>
      <c r="K28" s="9">
        <f t="shared" si="25"/>
        <v>0</v>
      </c>
      <c r="L28" s="9">
        <v>84</v>
      </c>
      <c r="M28" s="9">
        <f t="shared" si="26"/>
        <v>588</v>
      </c>
      <c r="N28" s="10">
        <v>1</v>
      </c>
      <c r="O28" s="11">
        <f t="shared" si="27"/>
        <v>60</v>
      </c>
      <c r="P28" s="11"/>
      <c r="Q28" s="11">
        <f t="shared" si="28"/>
        <v>0</v>
      </c>
      <c r="R28" s="9"/>
      <c r="S28" s="9">
        <f t="shared" si="29"/>
        <v>0</v>
      </c>
      <c r="T28" s="9"/>
      <c r="U28" s="9">
        <f t="shared" si="30"/>
        <v>0</v>
      </c>
      <c r="V28" s="9"/>
      <c r="W28" s="9">
        <f t="shared" si="31"/>
        <v>0</v>
      </c>
      <c r="X28" s="9">
        <v>1961</v>
      </c>
      <c r="Y28" s="9">
        <f t="shared" si="32"/>
        <v>57</v>
      </c>
      <c r="Z28" s="9">
        <f t="shared" si="33"/>
        <v>0</v>
      </c>
      <c r="AA28" s="12">
        <f t="shared" si="34"/>
        <v>75</v>
      </c>
      <c r="AB28" s="33">
        <f t="shared" si="35"/>
        <v>723</v>
      </c>
      <c r="AC28" s="9"/>
    </row>
    <row r="29" spans="1:29" ht="18" customHeight="1">
      <c r="A29" s="9">
        <v>26</v>
      </c>
      <c r="B29" s="38" t="s">
        <v>189</v>
      </c>
      <c r="C29" s="38" t="s">
        <v>270</v>
      </c>
      <c r="D29" s="39" t="s">
        <v>190</v>
      </c>
      <c r="E29" s="39" t="s">
        <v>191</v>
      </c>
      <c r="F29" s="40" t="s">
        <v>3</v>
      </c>
      <c r="G29" s="41" t="str">
        <f t="shared" si="24"/>
        <v>ΟΚ</v>
      </c>
      <c r="H29" s="41"/>
      <c r="I29" s="41"/>
      <c r="J29" s="42"/>
      <c r="K29" s="37">
        <f t="shared" si="25"/>
        <v>0</v>
      </c>
      <c r="L29" s="37">
        <v>75</v>
      </c>
      <c r="M29" s="37">
        <f t="shared" si="26"/>
        <v>525</v>
      </c>
      <c r="N29" s="40">
        <v>2</v>
      </c>
      <c r="O29" s="37">
        <f t="shared" si="27"/>
        <v>120</v>
      </c>
      <c r="P29" s="37"/>
      <c r="Q29" s="37">
        <f t="shared" si="28"/>
        <v>0</v>
      </c>
      <c r="R29" s="37"/>
      <c r="S29" s="37">
        <f t="shared" si="29"/>
        <v>0</v>
      </c>
      <c r="T29" s="37"/>
      <c r="U29" s="37">
        <f t="shared" si="30"/>
        <v>0</v>
      </c>
      <c r="V29" s="37"/>
      <c r="W29" s="37">
        <f t="shared" si="31"/>
        <v>0</v>
      </c>
      <c r="X29" s="37">
        <v>1976</v>
      </c>
      <c r="Y29" s="37">
        <f t="shared" si="32"/>
        <v>42</v>
      </c>
      <c r="Z29" s="37">
        <f t="shared" si="33"/>
        <v>0</v>
      </c>
      <c r="AA29" s="43">
        <f t="shared" si="34"/>
        <v>75</v>
      </c>
      <c r="AB29" s="44">
        <f t="shared" si="35"/>
        <v>720</v>
      </c>
      <c r="AC29" s="38"/>
    </row>
    <row r="30" spans="1:29" ht="18" customHeight="1">
      <c r="A30" s="9">
        <v>27</v>
      </c>
      <c r="B30" s="22" t="s">
        <v>92</v>
      </c>
      <c r="C30" s="22" t="s">
        <v>234</v>
      </c>
      <c r="D30" s="32" t="s">
        <v>93</v>
      </c>
      <c r="E30" s="32" t="s">
        <v>94</v>
      </c>
      <c r="F30" s="6" t="s">
        <v>3</v>
      </c>
      <c r="G30" s="7" t="str">
        <f t="shared" si="24"/>
        <v>ΟΚ</v>
      </c>
      <c r="H30" s="7"/>
      <c r="I30" s="7"/>
      <c r="J30" s="15"/>
      <c r="K30" s="9">
        <f t="shared" si="25"/>
        <v>0</v>
      </c>
      <c r="L30" s="9">
        <v>84</v>
      </c>
      <c r="M30" s="9">
        <f t="shared" si="26"/>
        <v>588</v>
      </c>
      <c r="N30" s="10">
        <v>1</v>
      </c>
      <c r="O30" s="11">
        <f t="shared" si="27"/>
        <v>60</v>
      </c>
      <c r="P30" s="11"/>
      <c r="Q30" s="11">
        <f t="shared" si="28"/>
        <v>0</v>
      </c>
      <c r="R30" s="9"/>
      <c r="S30" s="9">
        <f t="shared" si="29"/>
        <v>0</v>
      </c>
      <c r="T30" s="9"/>
      <c r="U30" s="9">
        <f t="shared" si="30"/>
        <v>0</v>
      </c>
      <c r="V30" s="9"/>
      <c r="W30" s="9">
        <f t="shared" si="31"/>
        <v>0</v>
      </c>
      <c r="X30" s="9">
        <v>1982</v>
      </c>
      <c r="Y30" s="9">
        <f t="shared" si="32"/>
        <v>36</v>
      </c>
      <c r="Z30" s="9">
        <f t="shared" si="33"/>
        <v>50</v>
      </c>
      <c r="AA30" s="12">
        <f t="shared" si="34"/>
        <v>0</v>
      </c>
      <c r="AB30" s="33">
        <f t="shared" si="35"/>
        <v>698</v>
      </c>
      <c r="AC30" s="9"/>
    </row>
    <row r="31" spans="1:29" ht="18" customHeight="1">
      <c r="A31" s="9">
        <v>28</v>
      </c>
      <c r="B31" s="22" t="s">
        <v>35</v>
      </c>
      <c r="C31" s="22" t="s">
        <v>213</v>
      </c>
      <c r="D31" s="32" t="s">
        <v>36</v>
      </c>
      <c r="E31" s="32" t="s">
        <v>37</v>
      </c>
      <c r="F31" s="6" t="s">
        <v>3</v>
      </c>
      <c r="G31" s="7" t="str">
        <f t="shared" si="24"/>
        <v>ΟΚ</v>
      </c>
      <c r="H31" s="7"/>
      <c r="I31" s="7" t="s">
        <v>3</v>
      </c>
      <c r="J31" s="15"/>
      <c r="K31" s="9">
        <f t="shared" si="25"/>
        <v>0</v>
      </c>
      <c r="L31" s="9">
        <v>75</v>
      </c>
      <c r="M31" s="9">
        <f t="shared" si="26"/>
        <v>525</v>
      </c>
      <c r="N31" s="10">
        <v>2</v>
      </c>
      <c r="O31" s="11">
        <f t="shared" si="27"/>
        <v>120</v>
      </c>
      <c r="P31" s="11"/>
      <c r="Q31" s="11">
        <f t="shared" si="28"/>
        <v>0</v>
      </c>
      <c r="R31" s="9"/>
      <c r="S31" s="9">
        <f t="shared" si="29"/>
        <v>0</v>
      </c>
      <c r="T31" s="9"/>
      <c r="U31" s="9">
        <f t="shared" si="30"/>
        <v>0</v>
      </c>
      <c r="V31" s="9"/>
      <c r="W31" s="9">
        <f t="shared" si="31"/>
        <v>0</v>
      </c>
      <c r="X31" s="9">
        <v>1981</v>
      </c>
      <c r="Y31" s="9">
        <f t="shared" si="32"/>
        <v>37</v>
      </c>
      <c r="Z31" s="9">
        <f t="shared" si="33"/>
        <v>50</v>
      </c>
      <c r="AA31" s="12">
        <f t="shared" si="34"/>
        <v>0</v>
      </c>
      <c r="AB31" s="33">
        <f t="shared" si="35"/>
        <v>695</v>
      </c>
      <c r="AC31" s="9"/>
    </row>
    <row r="32" spans="1:29" ht="18" customHeight="1">
      <c r="A32" s="9">
        <v>29</v>
      </c>
      <c r="B32" s="22" t="s">
        <v>170</v>
      </c>
      <c r="C32" s="22" t="s">
        <v>231</v>
      </c>
      <c r="D32" s="32" t="s">
        <v>171</v>
      </c>
      <c r="E32" s="32" t="s">
        <v>25</v>
      </c>
      <c r="F32" s="6" t="s">
        <v>3</v>
      </c>
      <c r="G32" s="7" t="str">
        <f t="shared" si="24"/>
        <v>ΟΚ</v>
      </c>
      <c r="H32" s="7"/>
      <c r="I32" s="7"/>
      <c r="J32" s="15"/>
      <c r="K32" s="9">
        <f t="shared" si="25"/>
        <v>0</v>
      </c>
      <c r="L32" s="9">
        <v>32</v>
      </c>
      <c r="M32" s="9">
        <f t="shared" si="26"/>
        <v>224</v>
      </c>
      <c r="N32" s="10"/>
      <c r="O32" s="11">
        <f t="shared" si="27"/>
        <v>0</v>
      </c>
      <c r="P32" s="11">
        <v>3</v>
      </c>
      <c r="Q32" s="11">
        <f t="shared" si="28"/>
        <v>360</v>
      </c>
      <c r="R32" s="9"/>
      <c r="S32" s="9">
        <f t="shared" si="29"/>
        <v>0</v>
      </c>
      <c r="T32" s="9"/>
      <c r="U32" s="9">
        <f t="shared" si="30"/>
        <v>0</v>
      </c>
      <c r="V32" s="9">
        <v>3</v>
      </c>
      <c r="W32" s="9">
        <f t="shared" si="31"/>
        <v>60</v>
      </c>
      <c r="X32" s="9">
        <v>1980</v>
      </c>
      <c r="Y32" s="9">
        <f t="shared" si="32"/>
        <v>38</v>
      </c>
      <c r="Z32" s="9">
        <f t="shared" si="33"/>
        <v>50</v>
      </c>
      <c r="AA32" s="12">
        <f t="shared" si="34"/>
        <v>0</v>
      </c>
      <c r="AB32" s="33">
        <f t="shared" si="35"/>
        <v>694</v>
      </c>
      <c r="AC32" s="9"/>
    </row>
    <row r="33" spans="1:29" ht="18" customHeight="1">
      <c r="A33" s="9">
        <v>30</v>
      </c>
      <c r="B33" s="22" t="s">
        <v>128</v>
      </c>
      <c r="C33" s="22" t="s">
        <v>249</v>
      </c>
      <c r="D33" s="32" t="s">
        <v>129</v>
      </c>
      <c r="E33" s="32" t="s">
        <v>115</v>
      </c>
      <c r="F33" s="6" t="s">
        <v>3</v>
      </c>
      <c r="G33" s="7" t="str">
        <f t="shared" si="24"/>
        <v>ΟΚ</v>
      </c>
      <c r="H33" s="7"/>
      <c r="I33" s="7"/>
      <c r="J33" s="15"/>
      <c r="K33" s="9">
        <f t="shared" si="25"/>
        <v>0</v>
      </c>
      <c r="L33" s="9"/>
      <c r="M33" s="9">
        <f t="shared" si="26"/>
        <v>0</v>
      </c>
      <c r="N33" s="10"/>
      <c r="O33" s="11">
        <f t="shared" si="27"/>
        <v>0</v>
      </c>
      <c r="P33" s="11">
        <v>3</v>
      </c>
      <c r="Q33" s="11">
        <f t="shared" si="28"/>
        <v>360</v>
      </c>
      <c r="R33" s="9"/>
      <c r="S33" s="9">
        <f t="shared" si="29"/>
        <v>0</v>
      </c>
      <c r="T33" s="9" t="s">
        <v>3</v>
      </c>
      <c r="U33" s="9">
        <f t="shared" si="30"/>
        <v>120</v>
      </c>
      <c r="V33" s="9">
        <v>8</v>
      </c>
      <c r="W33" s="9">
        <f t="shared" si="31"/>
        <v>160</v>
      </c>
      <c r="X33" s="9">
        <v>1982</v>
      </c>
      <c r="Y33" s="9">
        <f t="shared" si="32"/>
        <v>36</v>
      </c>
      <c r="Z33" s="9">
        <f t="shared" si="33"/>
        <v>50</v>
      </c>
      <c r="AA33" s="12">
        <f t="shared" si="34"/>
        <v>0</v>
      </c>
      <c r="AB33" s="33">
        <f t="shared" si="35"/>
        <v>690</v>
      </c>
      <c r="AC33" s="9"/>
    </row>
    <row r="34" spans="1:29" ht="18" customHeight="1">
      <c r="A34" s="9">
        <v>31</v>
      </c>
      <c r="B34" s="38" t="s">
        <v>130</v>
      </c>
      <c r="C34" s="38" t="s">
        <v>250</v>
      </c>
      <c r="D34" s="39" t="s">
        <v>131</v>
      </c>
      <c r="E34" s="39" t="s">
        <v>132</v>
      </c>
      <c r="F34" s="40" t="s">
        <v>3</v>
      </c>
      <c r="G34" s="41" t="str">
        <f t="shared" si="24"/>
        <v>ΟΚ</v>
      </c>
      <c r="H34" s="41"/>
      <c r="I34" s="41"/>
      <c r="J34" s="42"/>
      <c r="K34" s="37">
        <f t="shared" si="25"/>
        <v>0</v>
      </c>
      <c r="L34" s="37">
        <v>7</v>
      </c>
      <c r="M34" s="37">
        <f t="shared" si="26"/>
        <v>49</v>
      </c>
      <c r="N34" s="40"/>
      <c r="O34" s="37">
        <f t="shared" si="27"/>
        <v>0</v>
      </c>
      <c r="P34" s="37">
        <v>3</v>
      </c>
      <c r="Q34" s="37">
        <f t="shared" si="28"/>
        <v>360</v>
      </c>
      <c r="R34" s="37" t="s">
        <v>3</v>
      </c>
      <c r="S34" s="37">
        <f t="shared" si="29"/>
        <v>170</v>
      </c>
      <c r="T34" s="37"/>
      <c r="U34" s="37">
        <f t="shared" si="30"/>
        <v>0</v>
      </c>
      <c r="V34" s="37">
        <v>2</v>
      </c>
      <c r="W34" s="37">
        <f t="shared" si="31"/>
        <v>40</v>
      </c>
      <c r="X34" s="37">
        <v>1980</v>
      </c>
      <c r="Y34" s="37">
        <f t="shared" si="32"/>
        <v>38</v>
      </c>
      <c r="Z34" s="37">
        <f t="shared" si="33"/>
        <v>50</v>
      </c>
      <c r="AA34" s="43">
        <f t="shared" si="34"/>
        <v>0</v>
      </c>
      <c r="AB34" s="44">
        <f t="shared" si="35"/>
        <v>669</v>
      </c>
      <c r="AC34" s="38"/>
    </row>
    <row r="35" spans="1:29" ht="18" customHeight="1">
      <c r="A35" s="9">
        <v>32</v>
      </c>
      <c r="B35" s="22" t="s">
        <v>164</v>
      </c>
      <c r="C35" s="22" t="s">
        <v>263</v>
      </c>
      <c r="D35" s="32" t="s">
        <v>165</v>
      </c>
      <c r="E35" s="32" t="s">
        <v>166</v>
      </c>
      <c r="F35" s="6" t="s">
        <v>3</v>
      </c>
      <c r="G35" s="7" t="str">
        <f t="shared" si="24"/>
        <v>ΟΚ</v>
      </c>
      <c r="H35" s="7"/>
      <c r="I35" s="7"/>
      <c r="J35" s="15"/>
      <c r="K35" s="9">
        <f t="shared" si="25"/>
        <v>0</v>
      </c>
      <c r="L35" s="9">
        <v>84</v>
      </c>
      <c r="M35" s="9">
        <f t="shared" si="26"/>
        <v>588</v>
      </c>
      <c r="N35" s="10"/>
      <c r="O35" s="11">
        <f t="shared" si="27"/>
        <v>0</v>
      </c>
      <c r="P35" s="11"/>
      <c r="Q35" s="11">
        <f t="shared" si="28"/>
        <v>0</v>
      </c>
      <c r="R35" s="9"/>
      <c r="S35" s="9">
        <f t="shared" si="29"/>
        <v>0</v>
      </c>
      <c r="T35" s="9"/>
      <c r="U35" s="9">
        <f t="shared" si="30"/>
        <v>0</v>
      </c>
      <c r="V35" s="9"/>
      <c r="W35" s="9">
        <f t="shared" si="31"/>
        <v>0</v>
      </c>
      <c r="X35" s="9">
        <v>1965</v>
      </c>
      <c r="Y35" s="9">
        <f t="shared" si="32"/>
        <v>53</v>
      </c>
      <c r="Z35" s="9">
        <f t="shared" si="33"/>
        <v>0</v>
      </c>
      <c r="AA35" s="12">
        <f t="shared" si="34"/>
        <v>75</v>
      </c>
      <c r="AB35" s="33">
        <f t="shared" si="35"/>
        <v>663</v>
      </c>
      <c r="AC35" s="9"/>
    </row>
    <row r="36" spans="1:29" ht="18" customHeight="1">
      <c r="A36" s="9">
        <v>33</v>
      </c>
      <c r="B36" s="22" t="s">
        <v>133</v>
      </c>
      <c r="C36" s="22" t="s">
        <v>251</v>
      </c>
      <c r="D36" s="32" t="s">
        <v>134</v>
      </c>
      <c r="E36" s="32" t="s">
        <v>135</v>
      </c>
      <c r="F36" s="6" t="s">
        <v>3</v>
      </c>
      <c r="G36" s="7" t="str">
        <f t="shared" si="24"/>
        <v>ΟΚ</v>
      </c>
      <c r="H36" s="7"/>
      <c r="I36" s="7"/>
      <c r="J36" s="15"/>
      <c r="K36" s="9">
        <f t="shared" si="25"/>
        <v>0</v>
      </c>
      <c r="L36" s="9">
        <v>84</v>
      </c>
      <c r="M36" s="9">
        <f t="shared" si="26"/>
        <v>588</v>
      </c>
      <c r="N36" s="10"/>
      <c r="O36" s="11">
        <f t="shared" si="27"/>
        <v>0</v>
      </c>
      <c r="P36" s="11"/>
      <c r="Q36" s="11">
        <f t="shared" si="28"/>
        <v>0</v>
      </c>
      <c r="R36" s="9"/>
      <c r="S36" s="9">
        <f t="shared" si="29"/>
        <v>0</v>
      </c>
      <c r="T36" s="9"/>
      <c r="U36" s="9">
        <f t="shared" si="30"/>
        <v>0</v>
      </c>
      <c r="V36" s="9"/>
      <c r="W36" s="9">
        <f t="shared" si="31"/>
        <v>0</v>
      </c>
      <c r="X36" s="9">
        <v>1990</v>
      </c>
      <c r="Y36" s="9">
        <f t="shared" si="32"/>
        <v>28</v>
      </c>
      <c r="Z36" s="9">
        <f t="shared" si="33"/>
        <v>50</v>
      </c>
      <c r="AA36" s="12">
        <f t="shared" si="34"/>
        <v>0</v>
      </c>
      <c r="AB36" s="33">
        <f t="shared" si="35"/>
        <v>638</v>
      </c>
      <c r="AC36" s="9"/>
    </row>
    <row r="37" spans="1:29" ht="18" customHeight="1">
      <c r="A37" s="9">
        <v>34</v>
      </c>
      <c r="B37" s="22" t="s">
        <v>167</v>
      </c>
      <c r="C37" s="22" t="s">
        <v>264</v>
      </c>
      <c r="D37" s="32" t="s">
        <v>168</v>
      </c>
      <c r="E37" s="32" t="s">
        <v>169</v>
      </c>
      <c r="F37" s="6" t="s">
        <v>3</v>
      </c>
      <c r="G37" s="7" t="str">
        <f t="shared" si="24"/>
        <v>ΟΚ</v>
      </c>
      <c r="H37" s="7"/>
      <c r="I37" s="7"/>
      <c r="J37" s="15"/>
      <c r="K37" s="9">
        <f t="shared" si="25"/>
        <v>0</v>
      </c>
      <c r="L37" s="9"/>
      <c r="M37" s="9">
        <f t="shared" si="26"/>
        <v>0</v>
      </c>
      <c r="N37" s="10"/>
      <c r="O37" s="11">
        <f t="shared" si="27"/>
        <v>0</v>
      </c>
      <c r="P37" s="11">
        <v>3</v>
      </c>
      <c r="Q37" s="11">
        <f t="shared" si="28"/>
        <v>360</v>
      </c>
      <c r="R37" s="9"/>
      <c r="S37" s="9">
        <f t="shared" si="29"/>
        <v>0</v>
      </c>
      <c r="T37" s="9"/>
      <c r="U37" s="9">
        <f t="shared" si="30"/>
        <v>0</v>
      </c>
      <c r="V37" s="9">
        <v>8</v>
      </c>
      <c r="W37" s="9">
        <f t="shared" si="31"/>
        <v>160</v>
      </c>
      <c r="X37" s="9">
        <v>1971</v>
      </c>
      <c r="Y37" s="9">
        <f t="shared" si="32"/>
        <v>47</v>
      </c>
      <c r="Z37" s="9">
        <f t="shared" si="33"/>
        <v>0</v>
      </c>
      <c r="AA37" s="12">
        <f t="shared" si="34"/>
        <v>75</v>
      </c>
      <c r="AB37" s="33">
        <f t="shared" si="35"/>
        <v>595</v>
      </c>
      <c r="AC37" s="9"/>
    </row>
    <row r="38" spans="1:29" ht="18" customHeight="1">
      <c r="A38" s="9">
        <v>35</v>
      </c>
      <c r="B38" s="22" t="s">
        <v>136</v>
      </c>
      <c r="C38" s="22" t="s">
        <v>252</v>
      </c>
      <c r="D38" s="32" t="s">
        <v>137</v>
      </c>
      <c r="E38" s="32" t="s">
        <v>44</v>
      </c>
      <c r="F38" s="6" t="s">
        <v>3</v>
      </c>
      <c r="G38" s="7" t="str">
        <f t="shared" si="24"/>
        <v>ΟΚ</v>
      </c>
      <c r="H38" s="7"/>
      <c r="I38" s="7"/>
      <c r="J38" s="15"/>
      <c r="K38" s="9">
        <f t="shared" si="25"/>
        <v>0</v>
      </c>
      <c r="L38" s="9">
        <v>30</v>
      </c>
      <c r="M38" s="9">
        <f t="shared" si="26"/>
        <v>210</v>
      </c>
      <c r="N38" s="10">
        <v>1</v>
      </c>
      <c r="O38" s="11">
        <f t="shared" si="27"/>
        <v>60</v>
      </c>
      <c r="P38" s="11"/>
      <c r="Q38" s="11">
        <f t="shared" si="28"/>
        <v>0</v>
      </c>
      <c r="R38" s="9" t="s">
        <v>3</v>
      </c>
      <c r="S38" s="9">
        <f t="shared" si="29"/>
        <v>170</v>
      </c>
      <c r="T38" s="9"/>
      <c r="U38" s="9">
        <f t="shared" si="30"/>
        <v>0</v>
      </c>
      <c r="V38" s="9">
        <v>1</v>
      </c>
      <c r="W38" s="9">
        <f t="shared" si="31"/>
        <v>20</v>
      </c>
      <c r="X38" s="9">
        <v>1968</v>
      </c>
      <c r="Y38" s="9">
        <f t="shared" si="32"/>
        <v>50</v>
      </c>
      <c r="Z38" s="9">
        <f t="shared" si="33"/>
        <v>0</v>
      </c>
      <c r="AA38" s="12">
        <f t="shared" si="34"/>
        <v>75</v>
      </c>
      <c r="AB38" s="33">
        <f t="shared" si="35"/>
        <v>535</v>
      </c>
      <c r="AC38" s="9"/>
    </row>
    <row r="39" spans="1:29" s="48" customFormat="1" ht="21" customHeight="1">
      <c r="A39" s="9">
        <v>36</v>
      </c>
      <c r="B39" s="22" t="s">
        <v>143</v>
      </c>
      <c r="C39" s="22" t="s">
        <v>255</v>
      </c>
      <c r="D39" s="32" t="s">
        <v>144</v>
      </c>
      <c r="E39" s="32" t="s">
        <v>145</v>
      </c>
      <c r="F39" s="6" t="s">
        <v>3</v>
      </c>
      <c r="G39" s="7" t="str">
        <f t="shared" si="24"/>
        <v>ΟΚ</v>
      </c>
      <c r="H39" s="7"/>
      <c r="I39" s="7"/>
      <c r="J39" s="15"/>
      <c r="K39" s="9">
        <f t="shared" si="25"/>
        <v>0</v>
      </c>
      <c r="L39" s="9">
        <v>65</v>
      </c>
      <c r="M39" s="9">
        <f t="shared" si="26"/>
        <v>455</v>
      </c>
      <c r="N39" s="10"/>
      <c r="O39" s="11">
        <f t="shared" si="27"/>
        <v>0</v>
      </c>
      <c r="P39" s="11"/>
      <c r="Q39" s="11">
        <f t="shared" si="28"/>
        <v>0</v>
      </c>
      <c r="R39" s="9"/>
      <c r="S39" s="9">
        <f t="shared" si="29"/>
        <v>0</v>
      </c>
      <c r="T39" s="9"/>
      <c r="U39" s="9">
        <f t="shared" si="30"/>
        <v>0</v>
      </c>
      <c r="V39" s="9"/>
      <c r="W39" s="9">
        <f t="shared" si="31"/>
        <v>0</v>
      </c>
      <c r="X39" s="9">
        <v>1987</v>
      </c>
      <c r="Y39" s="9">
        <f t="shared" si="32"/>
        <v>31</v>
      </c>
      <c r="Z39" s="9">
        <f t="shared" si="33"/>
        <v>50</v>
      </c>
      <c r="AA39" s="12">
        <f t="shared" si="34"/>
        <v>0</v>
      </c>
      <c r="AB39" s="33">
        <f t="shared" si="35"/>
        <v>505</v>
      </c>
      <c r="AC39" s="9"/>
    </row>
    <row r="40" spans="1:29" ht="18" customHeight="1">
      <c r="A40" s="9">
        <v>37</v>
      </c>
      <c r="B40" s="22" t="s">
        <v>138</v>
      </c>
      <c r="C40" s="22" t="s">
        <v>253</v>
      </c>
      <c r="D40" s="32" t="s">
        <v>139</v>
      </c>
      <c r="E40" s="32" t="s">
        <v>40</v>
      </c>
      <c r="F40" s="6" t="s">
        <v>3</v>
      </c>
      <c r="G40" s="7" t="str">
        <f t="shared" si="24"/>
        <v>ΟΚ</v>
      </c>
      <c r="H40" s="7"/>
      <c r="I40" s="7"/>
      <c r="J40" s="15"/>
      <c r="K40" s="9">
        <f t="shared" si="25"/>
        <v>0</v>
      </c>
      <c r="L40" s="9">
        <v>48</v>
      </c>
      <c r="M40" s="9">
        <f t="shared" si="26"/>
        <v>336</v>
      </c>
      <c r="N40" s="10"/>
      <c r="O40" s="11">
        <f t="shared" si="27"/>
        <v>0</v>
      </c>
      <c r="P40" s="11"/>
      <c r="Q40" s="11">
        <f t="shared" si="28"/>
        <v>0</v>
      </c>
      <c r="R40" s="9"/>
      <c r="S40" s="9">
        <f t="shared" si="29"/>
        <v>0</v>
      </c>
      <c r="T40" s="9"/>
      <c r="U40" s="9">
        <f t="shared" si="30"/>
        <v>0</v>
      </c>
      <c r="V40" s="9">
        <v>5</v>
      </c>
      <c r="W40" s="9">
        <f t="shared" si="31"/>
        <v>100</v>
      </c>
      <c r="X40" s="9">
        <v>1981</v>
      </c>
      <c r="Y40" s="9">
        <f t="shared" si="32"/>
        <v>37</v>
      </c>
      <c r="Z40" s="9">
        <f t="shared" si="33"/>
        <v>50</v>
      </c>
      <c r="AA40" s="12">
        <f t="shared" si="34"/>
        <v>0</v>
      </c>
      <c r="AB40" s="33">
        <f t="shared" si="35"/>
        <v>486</v>
      </c>
      <c r="AC40" s="9"/>
    </row>
    <row r="41" spans="1:29" ht="18" customHeight="1">
      <c r="A41" s="9">
        <v>38</v>
      </c>
      <c r="B41" s="22" t="s">
        <v>104</v>
      </c>
      <c r="C41" s="22" t="s">
        <v>237</v>
      </c>
      <c r="D41" s="32" t="s">
        <v>105</v>
      </c>
      <c r="E41" s="32" t="s">
        <v>97</v>
      </c>
      <c r="F41" s="6" t="s">
        <v>3</v>
      </c>
      <c r="G41" s="7" t="str">
        <f t="shared" si="24"/>
        <v>ΟΚ</v>
      </c>
      <c r="H41" s="7"/>
      <c r="I41" s="7"/>
      <c r="J41" s="15"/>
      <c r="K41" s="9">
        <f t="shared" si="25"/>
        <v>0</v>
      </c>
      <c r="L41" s="9"/>
      <c r="M41" s="9">
        <f t="shared" si="26"/>
        <v>0</v>
      </c>
      <c r="N41" s="10">
        <v>2</v>
      </c>
      <c r="O41" s="11">
        <f t="shared" si="27"/>
        <v>120</v>
      </c>
      <c r="P41" s="11"/>
      <c r="Q41" s="11">
        <f t="shared" si="28"/>
        <v>0</v>
      </c>
      <c r="R41" s="9" t="s">
        <v>3</v>
      </c>
      <c r="S41" s="9">
        <f t="shared" si="29"/>
        <v>170</v>
      </c>
      <c r="T41" s="9"/>
      <c r="U41" s="9">
        <f t="shared" si="30"/>
        <v>0</v>
      </c>
      <c r="V41" s="9">
        <v>7</v>
      </c>
      <c r="W41" s="9">
        <f t="shared" si="31"/>
        <v>140</v>
      </c>
      <c r="X41" s="9">
        <v>1980</v>
      </c>
      <c r="Y41" s="9">
        <f t="shared" si="32"/>
        <v>38</v>
      </c>
      <c r="Z41" s="9">
        <f t="shared" si="33"/>
        <v>50</v>
      </c>
      <c r="AA41" s="12">
        <f t="shared" si="34"/>
        <v>0</v>
      </c>
      <c r="AB41" s="33">
        <f t="shared" si="35"/>
        <v>480</v>
      </c>
      <c r="AC41" s="9"/>
    </row>
    <row r="42" spans="1:29" ht="18" customHeight="1">
      <c r="A42" s="9">
        <v>39</v>
      </c>
      <c r="B42" s="22" t="s">
        <v>41</v>
      </c>
      <c r="C42" s="22" t="s">
        <v>215</v>
      </c>
      <c r="D42" s="32" t="s">
        <v>42</v>
      </c>
      <c r="E42" s="32" t="s">
        <v>43</v>
      </c>
      <c r="F42" s="6" t="s">
        <v>3</v>
      </c>
      <c r="G42" s="7" t="str">
        <f t="shared" si="24"/>
        <v>ΟΚ</v>
      </c>
      <c r="H42" s="7"/>
      <c r="I42" s="7"/>
      <c r="J42" s="15"/>
      <c r="K42" s="9">
        <f t="shared" si="25"/>
        <v>0</v>
      </c>
      <c r="L42" s="9">
        <v>38</v>
      </c>
      <c r="M42" s="9">
        <f t="shared" si="26"/>
        <v>266</v>
      </c>
      <c r="N42" s="10">
        <v>2</v>
      </c>
      <c r="O42" s="11">
        <f t="shared" si="27"/>
        <v>120</v>
      </c>
      <c r="P42" s="11"/>
      <c r="Q42" s="11">
        <f t="shared" si="28"/>
        <v>0</v>
      </c>
      <c r="R42" s="9"/>
      <c r="S42" s="9">
        <f t="shared" si="29"/>
        <v>0</v>
      </c>
      <c r="T42" s="9"/>
      <c r="U42" s="9">
        <f t="shared" si="30"/>
        <v>0</v>
      </c>
      <c r="V42" s="9"/>
      <c r="W42" s="9">
        <f t="shared" si="31"/>
        <v>0</v>
      </c>
      <c r="X42" s="9">
        <v>1983</v>
      </c>
      <c r="Y42" s="9">
        <f t="shared" si="32"/>
        <v>35</v>
      </c>
      <c r="Z42" s="9">
        <f t="shared" si="33"/>
        <v>50</v>
      </c>
      <c r="AA42" s="12">
        <f t="shared" si="34"/>
        <v>0</v>
      </c>
      <c r="AB42" s="33">
        <f t="shared" si="35"/>
        <v>436</v>
      </c>
      <c r="AC42" s="9"/>
    </row>
    <row r="43" spans="1:29" s="48" customFormat="1" ht="21.75" customHeight="1">
      <c r="A43" s="9">
        <v>40</v>
      </c>
      <c r="B43" s="22" t="s">
        <v>124</v>
      </c>
      <c r="C43" s="22" t="s">
        <v>246</v>
      </c>
      <c r="D43" s="32" t="s">
        <v>125</v>
      </c>
      <c r="E43" s="32" t="s">
        <v>44</v>
      </c>
      <c r="F43" s="6" t="s">
        <v>3</v>
      </c>
      <c r="G43" s="7" t="str">
        <f t="shared" si="24"/>
        <v>ΟΚ</v>
      </c>
      <c r="H43" s="7"/>
      <c r="I43" s="7"/>
      <c r="J43" s="15"/>
      <c r="K43" s="9">
        <f t="shared" si="25"/>
        <v>0</v>
      </c>
      <c r="L43" s="9"/>
      <c r="M43" s="9">
        <f t="shared" si="26"/>
        <v>0</v>
      </c>
      <c r="N43" s="10"/>
      <c r="O43" s="11">
        <f t="shared" si="27"/>
        <v>0</v>
      </c>
      <c r="P43" s="11">
        <v>3</v>
      </c>
      <c r="Q43" s="11">
        <f t="shared" si="28"/>
        <v>360</v>
      </c>
      <c r="R43" s="9"/>
      <c r="S43" s="9">
        <f t="shared" si="29"/>
        <v>0</v>
      </c>
      <c r="T43" s="9"/>
      <c r="U43" s="9">
        <f t="shared" si="30"/>
        <v>0</v>
      </c>
      <c r="V43" s="9">
        <v>1</v>
      </c>
      <c r="W43" s="9">
        <f t="shared" si="31"/>
        <v>20</v>
      </c>
      <c r="X43" s="9">
        <v>1991</v>
      </c>
      <c r="Y43" s="9">
        <f t="shared" si="32"/>
        <v>27</v>
      </c>
      <c r="Z43" s="9">
        <f t="shared" si="33"/>
        <v>50</v>
      </c>
      <c r="AA43" s="12">
        <f t="shared" si="34"/>
        <v>0</v>
      </c>
      <c r="AB43" s="33">
        <f t="shared" si="35"/>
        <v>430</v>
      </c>
      <c r="AC43" s="9"/>
    </row>
    <row r="44" spans="1:29" ht="18" customHeight="1">
      <c r="A44" s="9">
        <v>41</v>
      </c>
      <c r="B44" s="22" t="s">
        <v>45</v>
      </c>
      <c r="C44" s="22" t="s">
        <v>216</v>
      </c>
      <c r="D44" s="32" t="s">
        <v>46</v>
      </c>
      <c r="E44" s="32" t="s">
        <v>47</v>
      </c>
      <c r="F44" s="6" t="s">
        <v>3</v>
      </c>
      <c r="G44" s="7" t="str">
        <f aca="true" t="shared" si="36" ref="G44:G67">IF(F44="ΝΑΙ","ΟΚ","ΑΠΟΡΡΙΠΤΕΤΑΙ")</f>
        <v>ΟΚ</v>
      </c>
      <c r="H44" s="7"/>
      <c r="I44" s="7"/>
      <c r="J44" s="15">
        <v>2</v>
      </c>
      <c r="K44" s="9">
        <f aca="true" t="shared" si="37" ref="K44:K67">J44*17</f>
        <v>34</v>
      </c>
      <c r="L44" s="9"/>
      <c r="M44" s="9">
        <f aca="true" t="shared" si="38" ref="M44:M67">L44*7</f>
        <v>0</v>
      </c>
      <c r="N44" s="10"/>
      <c r="O44" s="11">
        <f aca="true" t="shared" si="39" ref="O44:O67">N44*60</f>
        <v>0</v>
      </c>
      <c r="P44" s="11"/>
      <c r="Q44" s="11">
        <f aca="true" t="shared" si="40" ref="Q44:Q67">P44*120</f>
        <v>0</v>
      </c>
      <c r="R44" s="9" t="s">
        <v>3</v>
      </c>
      <c r="S44" s="9">
        <f aca="true" t="shared" si="41" ref="S44:S67">IF(R44="ΝΑΙ",170,0)</f>
        <v>170</v>
      </c>
      <c r="T44" s="9"/>
      <c r="U44" s="9">
        <f aca="true" t="shared" si="42" ref="U44:U67">IF(T44="ΝΑΙ",120,0)</f>
        <v>0</v>
      </c>
      <c r="V44" s="9">
        <v>8</v>
      </c>
      <c r="W44" s="9">
        <f aca="true" t="shared" si="43" ref="W44:W67">V44*20</f>
        <v>160</v>
      </c>
      <c r="X44" s="9">
        <v>1982</v>
      </c>
      <c r="Y44" s="9">
        <f aca="true" t="shared" si="44" ref="Y44:Y67">2018-X44</f>
        <v>36</v>
      </c>
      <c r="Z44" s="9">
        <f aca="true" t="shared" si="45" ref="Z44:Z60">IF(AND(Y44&gt;24,Y44&lt;40),50,0)</f>
        <v>50</v>
      </c>
      <c r="AA44" s="12">
        <f aca="true" t="shared" si="46" ref="AA44:AA67">IF(AND(Y44&gt;=40,Y44&lt;=100),75,0)</f>
        <v>0</v>
      </c>
      <c r="AB44" s="33">
        <f aca="true" t="shared" si="47" ref="AB44:AB67">K44+M44+O44+Q44+S44+U44+W44+Z44+AA44</f>
        <v>414</v>
      </c>
      <c r="AC44" s="9"/>
    </row>
    <row r="45" spans="1:29" ht="18" customHeight="1">
      <c r="A45" s="9">
        <v>42</v>
      </c>
      <c r="B45" s="22" t="s">
        <v>160</v>
      </c>
      <c r="C45" s="22" t="s">
        <v>261</v>
      </c>
      <c r="D45" s="32" t="s">
        <v>161</v>
      </c>
      <c r="E45" s="32" t="s">
        <v>115</v>
      </c>
      <c r="F45" s="6" t="s">
        <v>3</v>
      </c>
      <c r="G45" s="7" t="str">
        <f t="shared" si="36"/>
        <v>ΟΚ</v>
      </c>
      <c r="H45" s="7"/>
      <c r="I45" s="7"/>
      <c r="J45" s="15"/>
      <c r="K45" s="9">
        <f t="shared" si="37"/>
        <v>0</v>
      </c>
      <c r="L45" s="9">
        <v>2</v>
      </c>
      <c r="M45" s="9">
        <f t="shared" si="38"/>
        <v>14</v>
      </c>
      <c r="N45" s="10">
        <v>1</v>
      </c>
      <c r="O45" s="11">
        <f t="shared" si="39"/>
        <v>60</v>
      </c>
      <c r="P45" s="11"/>
      <c r="Q45" s="11">
        <f t="shared" si="40"/>
        <v>0</v>
      </c>
      <c r="R45" s="9" t="s">
        <v>3</v>
      </c>
      <c r="S45" s="9">
        <f t="shared" si="41"/>
        <v>170</v>
      </c>
      <c r="T45" s="9"/>
      <c r="U45" s="9">
        <f t="shared" si="42"/>
        <v>0</v>
      </c>
      <c r="V45" s="9">
        <v>5</v>
      </c>
      <c r="W45" s="9">
        <f t="shared" si="43"/>
        <v>100</v>
      </c>
      <c r="X45" s="9">
        <v>1984</v>
      </c>
      <c r="Y45" s="9">
        <f t="shared" si="44"/>
        <v>34</v>
      </c>
      <c r="Z45" s="9">
        <f t="shared" si="45"/>
        <v>50</v>
      </c>
      <c r="AA45" s="12">
        <f t="shared" si="46"/>
        <v>0</v>
      </c>
      <c r="AB45" s="33">
        <f t="shared" si="47"/>
        <v>394</v>
      </c>
      <c r="AC45" s="9"/>
    </row>
    <row r="46" spans="1:29" ht="18" customHeight="1">
      <c r="A46" s="9">
        <v>43</v>
      </c>
      <c r="B46" s="22" t="s">
        <v>152</v>
      </c>
      <c r="C46" s="22" t="s">
        <v>258</v>
      </c>
      <c r="D46" s="32" t="s">
        <v>153</v>
      </c>
      <c r="E46" s="32" t="s">
        <v>64</v>
      </c>
      <c r="F46" s="6" t="s">
        <v>3</v>
      </c>
      <c r="G46" s="7" t="str">
        <f t="shared" si="36"/>
        <v>ΟΚ</v>
      </c>
      <c r="H46" s="7"/>
      <c r="I46" s="7"/>
      <c r="J46" s="15">
        <v>2</v>
      </c>
      <c r="K46" s="9">
        <f t="shared" si="37"/>
        <v>34</v>
      </c>
      <c r="L46" s="9">
        <v>26</v>
      </c>
      <c r="M46" s="9">
        <f t="shared" si="38"/>
        <v>182</v>
      </c>
      <c r="N46" s="10">
        <v>2</v>
      </c>
      <c r="O46" s="11">
        <f t="shared" si="39"/>
        <v>120</v>
      </c>
      <c r="P46" s="11"/>
      <c r="Q46" s="11">
        <f t="shared" si="40"/>
        <v>0</v>
      </c>
      <c r="R46" s="9"/>
      <c r="S46" s="9">
        <f t="shared" si="41"/>
        <v>0</v>
      </c>
      <c r="T46" s="9"/>
      <c r="U46" s="9">
        <f t="shared" si="42"/>
        <v>0</v>
      </c>
      <c r="V46" s="9"/>
      <c r="W46" s="9">
        <f t="shared" si="43"/>
        <v>0</v>
      </c>
      <c r="X46" s="9">
        <v>1984</v>
      </c>
      <c r="Y46" s="9">
        <f t="shared" si="44"/>
        <v>34</v>
      </c>
      <c r="Z46" s="9">
        <f t="shared" si="45"/>
        <v>50</v>
      </c>
      <c r="AA46" s="12">
        <f t="shared" si="46"/>
        <v>0</v>
      </c>
      <c r="AB46" s="33">
        <f t="shared" si="47"/>
        <v>386</v>
      </c>
      <c r="AC46" s="9"/>
    </row>
    <row r="47" spans="1:29" s="48" customFormat="1" ht="18" customHeight="1">
      <c r="A47" s="9">
        <v>44</v>
      </c>
      <c r="B47" s="22" t="s">
        <v>183</v>
      </c>
      <c r="C47" s="22" t="s">
        <v>268</v>
      </c>
      <c r="D47" s="32" t="s">
        <v>184</v>
      </c>
      <c r="E47" s="32" t="s">
        <v>185</v>
      </c>
      <c r="F47" s="6" t="s">
        <v>3</v>
      </c>
      <c r="G47" s="7" t="str">
        <f t="shared" si="36"/>
        <v>ΟΚ</v>
      </c>
      <c r="H47" s="7"/>
      <c r="I47" s="7"/>
      <c r="J47" s="15"/>
      <c r="K47" s="9">
        <f t="shared" si="37"/>
        <v>0</v>
      </c>
      <c r="L47" s="9"/>
      <c r="M47" s="9">
        <f t="shared" si="38"/>
        <v>0</v>
      </c>
      <c r="N47" s="10">
        <v>2</v>
      </c>
      <c r="O47" s="11">
        <f t="shared" si="39"/>
        <v>120</v>
      </c>
      <c r="P47" s="11"/>
      <c r="Q47" s="11">
        <f t="shared" si="40"/>
        <v>0</v>
      </c>
      <c r="R47" s="9"/>
      <c r="S47" s="9">
        <f t="shared" si="41"/>
        <v>0</v>
      </c>
      <c r="T47" s="9" t="s">
        <v>3</v>
      </c>
      <c r="U47" s="9">
        <f t="shared" si="42"/>
        <v>120</v>
      </c>
      <c r="V47" s="9">
        <v>4</v>
      </c>
      <c r="W47" s="9">
        <f t="shared" si="43"/>
        <v>80</v>
      </c>
      <c r="X47" s="9">
        <v>1981</v>
      </c>
      <c r="Y47" s="9">
        <f t="shared" si="44"/>
        <v>37</v>
      </c>
      <c r="Z47" s="9">
        <f t="shared" si="45"/>
        <v>50</v>
      </c>
      <c r="AA47" s="12">
        <f t="shared" si="46"/>
        <v>0</v>
      </c>
      <c r="AB47" s="33">
        <f t="shared" si="47"/>
        <v>370</v>
      </c>
      <c r="AC47" s="9"/>
    </row>
    <row r="48" spans="1:29" ht="18" customHeight="1">
      <c r="A48" s="9">
        <v>45</v>
      </c>
      <c r="B48" s="22" t="s">
        <v>80</v>
      </c>
      <c r="C48" s="22" t="s">
        <v>228</v>
      </c>
      <c r="D48" s="32" t="s">
        <v>81</v>
      </c>
      <c r="E48" s="32" t="s">
        <v>25</v>
      </c>
      <c r="F48" s="6" t="s">
        <v>3</v>
      </c>
      <c r="G48" s="7" t="str">
        <f t="shared" si="36"/>
        <v>ΟΚ</v>
      </c>
      <c r="H48" s="7"/>
      <c r="I48" s="7"/>
      <c r="J48" s="15"/>
      <c r="K48" s="9">
        <f t="shared" si="37"/>
        <v>0</v>
      </c>
      <c r="L48" s="9"/>
      <c r="M48" s="9">
        <f t="shared" si="38"/>
        <v>0</v>
      </c>
      <c r="N48" s="10"/>
      <c r="O48" s="11">
        <f t="shared" si="39"/>
        <v>0</v>
      </c>
      <c r="P48" s="11"/>
      <c r="Q48" s="11">
        <f t="shared" si="40"/>
        <v>0</v>
      </c>
      <c r="R48" s="9" t="s">
        <v>3</v>
      </c>
      <c r="S48" s="9">
        <f t="shared" si="41"/>
        <v>170</v>
      </c>
      <c r="T48" s="9"/>
      <c r="U48" s="9">
        <f t="shared" si="42"/>
        <v>0</v>
      </c>
      <c r="V48" s="9">
        <v>6</v>
      </c>
      <c r="W48" s="9">
        <f t="shared" si="43"/>
        <v>120</v>
      </c>
      <c r="X48" s="9">
        <v>1971</v>
      </c>
      <c r="Y48" s="9">
        <f t="shared" si="44"/>
        <v>47</v>
      </c>
      <c r="Z48" s="9">
        <f t="shared" si="45"/>
        <v>0</v>
      </c>
      <c r="AA48" s="12">
        <f t="shared" si="46"/>
        <v>75</v>
      </c>
      <c r="AB48" s="33">
        <f t="shared" si="47"/>
        <v>365</v>
      </c>
      <c r="AC48" s="9"/>
    </row>
    <row r="49" spans="1:29" ht="18" customHeight="1">
      <c r="A49" s="9">
        <v>46</v>
      </c>
      <c r="B49" s="22" t="s">
        <v>194</v>
      </c>
      <c r="C49" s="22" t="s">
        <v>272</v>
      </c>
      <c r="D49" s="32" t="s">
        <v>195</v>
      </c>
      <c r="E49" s="32" t="s">
        <v>43</v>
      </c>
      <c r="F49" s="6" t="s">
        <v>3</v>
      </c>
      <c r="G49" s="7" t="str">
        <f t="shared" si="36"/>
        <v>ΟΚ</v>
      </c>
      <c r="H49" s="7"/>
      <c r="I49" s="7"/>
      <c r="J49" s="15">
        <v>5</v>
      </c>
      <c r="K49" s="9">
        <f t="shared" si="37"/>
        <v>85</v>
      </c>
      <c r="L49" s="9">
        <v>10</v>
      </c>
      <c r="M49" s="9">
        <f t="shared" si="38"/>
        <v>70</v>
      </c>
      <c r="N49" s="10">
        <v>2</v>
      </c>
      <c r="O49" s="11">
        <f t="shared" si="39"/>
        <v>120</v>
      </c>
      <c r="P49" s="11"/>
      <c r="Q49" s="11">
        <f t="shared" si="40"/>
        <v>0</v>
      </c>
      <c r="R49" s="9"/>
      <c r="S49" s="9">
        <f t="shared" si="41"/>
        <v>0</v>
      </c>
      <c r="T49" s="9"/>
      <c r="U49" s="9">
        <f t="shared" si="42"/>
        <v>0</v>
      </c>
      <c r="V49" s="9"/>
      <c r="W49" s="9">
        <f t="shared" si="43"/>
        <v>0</v>
      </c>
      <c r="X49" s="9">
        <v>1970</v>
      </c>
      <c r="Y49" s="9">
        <f t="shared" si="44"/>
        <v>48</v>
      </c>
      <c r="Z49" s="9">
        <f t="shared" si="45"/>
        <v>0</v>
      </c>
      <c r="AA49" s="12">
        <f t="shared" si="46"/>
        <v>75</v>
      </c>
      <c r="AB49" s="33">
        <f t="shared" si="47"/>
        <v>350</v>
      </c>
      <c r="AC49" s="9"/>
    </row>
    <row r="50" spans="1:29" ht="18" customHeight="1">
      <c r="A50" s="9">
        <v>47</v>
      </c>
      <c r="B50" s="22" t="s">
        <v>95</v>
      </c>
      <c r="C50" s="22" t="s">
        <v>235</v>
      </c>
      <c r="D50" s="32" t="s">
        <v>96</v>
      </c>
      <c r="E50" s="32" t="s">
        <v>97</v>
      </c>
      <c r="F50" s="6" t="s">
        <v>3</v>
      </c>
      <c r="G50" s="7" t="str">
        <f t="shared" si="36"/>
        <v>ΟΚ</v>
      </c>
      <c r="H50" s="7"/>
      <c r="I50" s="7"/>
      <c r="J50" s="15"/>
      <c r="K50" s="9">
        <f t="shared" si="37"/>
        <v>0</v>
      </c>
      <c r="L50" s="9"/>
      <c r="M50" s="9">
        <f t="shared" si="38"/>
        <v>0</v>
      </c>
      <c r="N50" s="10">
        <v>2</v>
      </c>
      <c r="O50" s="11">
        <f t="shared" si="39"/>
        <v>120</v>
      </c>
      <c r="P50" s="11"/>
      <c r="Q50" s="11">
        <f t="shared" si="40"/>
        <v>0</v>
      </c>
      <c r="R50" s="9"/>
      <c r="S50" s="9">
        <f t="shared" si="41"/>
        <v>0</v>
      </c>
      <c r="T50" s="9"/>
      <c r="U50" s="9">
        <f t="shared" si="42"/>
        <v>0</v>
      </c>
      <c r="V50" s="9">
        <v>8</v>
      </c>
      <c r="W50" s="9">
        <f t="shared" si="43"/>
        <v>160</v>
      </c>
      <c r="X50" s="9">
        <v>1982</v>
      </c>
      <c r="Y50" s="9">
        <f t="shared" si="44"/>
        <v>36</v>
      </c>
      <c r="Z50" s="9">
        <f t="shared" si="45"/>
        <v>50</v>
      </c>
      <c r="AA50" s="12">
        <f t="shared" si="46"/>
        <v>0</v>
      </c>
      <c r="AB50" s="33">
        <f t="shared" si="47"/>
        <v>330</v>
      </c>
      <c r="AC50" s="9"/>
    </row>
    <row r="51" spans="1:29" ht="18" customHeight="1">
      <c r="A51" s="9">
        <v>48</v>
      </c>
      <c r="B51" s="22" t="s">
        <v>29</v>
      </c>
      <c r="C51" s="22" t="s">
        <v>212</v>
      </c>
      <c r="D51" s="32" t="s">
        <v>30</v>
      </c>
      <c r="E51" s="32" t="s">
        <v>31</v>
      </c>
      <c r="F51" s="6" t="s">
        <v>3</v>
      </c>
      <c r="G51" s="7" t="str">
        <f t="shared" si="36"/>
        <v>ΟΚ</v>
      </c>
      <c r="H51" s="7"/>
      <c r="I51" s="7"/>
      <c r="J51" s="15">
        <v>3</v>
      </c>
      <c r="K51" s="9">
        <f t="shared" si="37"/>
        <v>51</v>
      </c>
      <c r="L51" s="9"/>
      <c r="M51" s="9">
        <f t="shared" si="38"/>
        <v>0</v>
      </c>
      <c r="N51" s="10">
        <v>1</v>
      </c>
      <c r="O51" s="11">
        <f t="shared" si="39"/>
        <v>60</v>
      </c>
      <c r="P51" s="11"/>
      <c r="Q51" s="11">
        <f t="shared" si="40"/>
        <v>0</v>
      </c>
      <c r="R51" s="9"/>
      <c r="S51" s="9">
        <f t="shared" si="41"/>
        <v>0</v>
      </c>
      <c r="T51" s="9" t="s">
        <v>3</v>
      </c>
      <c r="U51" s="9">
        <f t="shared" si="42"/>
        <v>120</v>
      </c>
      <c r="V51" s="9">
        <v>1</v>
      </c>
      <c r="W51" s="9">
        <f t="shared" si="43"/>
        <v>20</v>
      </c>
      <c r="X51" s="9">
        <v>1973</v>
      </c>
      <c r="Y51" s="9">
        <f t="shared" si="44"/>
        <v>45</v>
      </c>
      <c r="Z51" s="9">
        <f t="shared" si="45"/>
        <v>0</v>
      </c>
      <c r="AA51" s="12">
        <f t="shared" si="46"/>
        <v>75</v>
      </c>
      <c r="AB51" s="33">
        <f t="shared" si="47"/>
        <v>326</v>
      </c>
      <c r="AC51" s="9"/>
    </row>
    <row r="52" spans="1:29" ht="18" customHeight="1">
      <c r="A52" s="9">
        <v>49</v>
      </c>
      <c r="B52" s="22" t="s">
        <v>116</v>
      </c>
      <c r="C52" s="22" t="s">
        <v>242</v>
      </c>
      <c r="D52" s="32" t="s">
        <v>117</v>
      </c>
      <c r="E52" s="32" t="s">
        <v>118</v>
      </c>
      <c r="F52" s="6" t="s">
        <v>3</v>
      </c>
      <c r="G52" s="7" t="str">
        <f t="shared" si="36"/>
        <v>ΟΚ</v>
      </c>
      <c r="H52" s="7"/>
      <c r="I52" s="7" t="s">
        <v>3</v>
      </c>
      <c r="J52" s="15"/>
      <c r="K52" s="9">
        <f t="shared" si="37"/>
        <v>0</v>
      </c>
      <c r="L52" s="9"/>
      <c r="M52" s="9">
        <f t="shared" si="38"/>
        <v>0</v>
      </c>
      <c r="N52" s="10"/>
      <c r="O52" s="11">
        <f t="shared" si="39"/>
        <v>0</v>
      </c>
      <c r="P52" s="11"/>
      <c r="Q52" s="11">
        <f t="shared" si="40"/>
        <v>0</v>
      </c>
      <c r="R52" s="9" t="s">
        <v>3</v>
      </c>
      <c r="S52" s="9">
        <f t="shared" si="41"/>
        <v>170</v>
      </c>
      <c r="T52" s="9"/>
      <c r="U52" s="9">
        <f t="shared" si="42"/>
        <v>0</v>
      </c>
      <c r="V52" s="9"/>
      <c r="W52" s="9">
        <f t="shared" si="43"/>
        <v>0</v>
      </c>
      <c r="X52" s="9">
        <v>1966</v>
      </c>
      <c r="Y52" s="9">
        <f t="shared" si="44"/>
        <v>52</v>
      </c>
      <c r="Z52" s="9">
        <f t="shared" si="45"/>
        <v>0</v>
      </c>
      <c r="AA52" s="12">
        <f t="shared" si="46"/>
        <v>75</v>
      </c>
      <c r="AB52" s="33">
        <f t="shared" si="47"/>
        <v>245</v>
      </c>
      <c r="AC52" s="9"/>
    </row>
    <row r="53" spans="1:29" ht="18" customHeight="1">
      <c r="A53" s="9">
        <v>50</v>
      </c>
      <c r="B53" s="22" t="s">
        <v>82</v>
      </c>
      <c r="C53" s="22" t="s">
        <v>230</v>
      </c>
      <c r="D53" s="32" t="s">
        <v>229</v>
      </c>
      <c r="E53" s="32" t="s">
        <v>83</v>
      </c>
      <c r="F53" s="6" t="s">
        <v>3</v>
      </c>
      <c r="G53" s="7" t="str">
        <f t="shared" si="36"/>
        <v>ΟΚ</v>
      </c>
      <c r="H53" s="7"/>
      <c r="I53" s="7" t="s">
        <v>3</v>
      </c>
      <c r="J53" s="15"/>
      <c r="K53" s="9">
        <f t="shared" si="37"/>
        <v>0</v>
      </c>
      <c r="L53" s="9"/>
      <c r="M53" s="9">
        <f t="shared" si="38"/>
        <v>0</v>
      </c>
      <c r="N53" s="10">
        <v>2</v>
      </c>
      <c r="O53" s="11">
        <f t="shared" si="39"/>
        <v>120</v>
      </c>
      <c r="P53" s="11"/>
      <c r="Q53" s="11">
        <f t="shared" si="40"/>
        <v>0</v>
      </c>
      <c r="R53" s="9"/>
      <c r="S53" s="9">
        <f t="shared" si="41"/>
        <v>0</v>
      </c>
      <c r="T53" s="9"/>
      <c r="U53" s="9">
        <f t="shared" si="42"/>
        <v>0</v>
      </c>
      <c r="V53" s="9">
        <v>2</v>
      </c>
      <c r="W53" s="9">
        <f t="shared" si="43"/>
        <v>40</v>
      </c>
      <c r="X53" s="9">
        <v>1976</v>
      </c>
      <c r="Y53" s="9">
        <f t="shared" si="44"/>
        <v>42</v>
      </c>
      <c r="Z53" s="9">
        <f t="shared" si="45"/>
        <v>0</v>
      </c>
      <c r="AA53" s="12">
        <f t="shared" si="46"/>
        <v>75</v>
      </c>
      <c r="AB53" s="33">
        <f t="shared" si="47"/>
        <v>235</v>
      </c>
      <c r="AC53" s="9"/>
    </row>
    <row r="54" spans="1:29" ht="18" customHeight="1">
      <c r="A54" s="9">
        <v>51</v>
      </c>
      <c r="B54" s="22" t="s">
        <v>192</v>
      </c>
      <c r="C54" s="22" t="s">
        <v>271</v>
      </c>
      <c r="D54" s="32" t="s">
        <v>193</v>
      </c>
      <c r="E54" s="32" t="s">
        <v>25</v>
      </c>
      <c r="F54" s="6" t="s">
        <v>3</v>
      </c>
      <c r="G54" s="7" t="str">
        <f t="shared" si="36"/>
        <v>ΟΚ</v>
      </c>
      <c r="H54" s="7"/>
      <c r="I54" s="7"/>
      <c r="J54" s="15"/>
      <c r="K54" s="9">
        <f t="shared" si="37"/>
        <v>0</v>
      </c>
      <c r="L54" s="9">
        <v>11</v>
      </c>
      <c r="M54" s="9">
        <f t="shared" si="38"/>
        <v>77</v>
      </c>
      <c r="N54" s="10"/>
      <c r="O54" s="11">
        <f t="shared" si="39"/>
        <v>0</v>
      </c>
      <c r="P54" s="11"/>
      <c r="Q54" s="11">
        <f t="shared" si="40"/>
        <v>0</v>
      </c>
      <c r="R54" s="9"/>
      <c r="S54" s="9">
        <f t="shared" si="41"/>
        <v>0</v>
      </c>
      <c r="T54" s="9"/>
      <c r="U54" s="9">
        <f t="shared" si="42"/>
        <v>0</v>
      </c>
      <c r="V54" s="9">
        <v>4</v>
      </c>
      <c r="W54" s="9">
        <f t="shared" si="43"/>
        <v>80</v>
      </c>
      <c r="X54" s="9">
        <v>1968</v>
      </c>
      <c r="Y54" s="9">
        <f t="shared" si="44"/>
        <v>50</v>
      </c>
      <c r="Z54" s="9">
        <f t="shared" si="45"/>
        <v>0</v>
      </c>
      <c r="AA54" s="12">
        <f t="shared" si="46"/>
        <v>75</v>
      </c>
      <c r="AB54" s="33">
        <f t="shared" si="47"/>
        <v>232</v>
      </c>
      <c r="AC54" s="9"/>
    </row>
    <row r="55" spans="1:29" ht="18" customHeight="1">
      <c r="A55" s="9">
        <v>52</v>
      </c>
      <c r="B55" s="38" t="s">
        <v>175</v>
      </c>
      <c r="C55" s="38" t="s">
        <v>266</v>
      </c>
      <c r="D55" s="39" t="s">
        <v>176</v>
      </c>
      <c r="E55" s="39" t="s">
        <v>177</v>
      </c>
      <c r="F55" s="6" t="s">
        <v>3</v>
      </c>
      <c r="G55" s="7" t="str">
        <f t="shared" si="36"/>
        <v>ΟΚ</v>
      </c>
      <c r="H55" s="7"/>
      <c r="I55" s="7"/>
      <c r="J55" s="15"/>
      <c r="K55" s="9">
        <f t="shared" si="37"/>
        <v>0</v>
      </c>
      <c r="L55" s="9"/>
      <c r="M55" s="9">
        <f t="shared" si="38"/>
        <v>0</v>
      </c>
      <c r="N55" s="10"/>
      <c r="O55" s="11">
        <f t="shared" si="39"/>
        <v>0</v>
      </c>
      <c r="P55" s="11"/>
      <c r="Q55" s="11">
        <f t="shared" si="40"/>
        <v>0</v>
      </c>
      <c r="R55" s="9"/>
      <c r="S55" s="9">
        <f t="shared" si="41"/>
        <v>0</v>
      </c>
      <c r="T55" s="9" t="s">
        <v>3</v>
      </c>
      <c r="U55" s="9">
        <f t="shared" si="42"/>
        <v>120</v>
      </c>
      <c r="V55" s="9">
        <v>1</v>
      </c>
      <c r="W55" s="9">
        <f t="shared" si="43"/>
        <v>20</v>
      </c>
      <c r="X55" s="9">
        <v>1969</v>
      </c>
      <c r="Y55" s="9">
        <f t="shared" si="44"/>
        <v>49</v>
      </c>
      <c r="Z55" s="9">
        <f t="shared" si="45"/>
        <v>0</v>
      </c>
      <c r="AA55" s="12">
        <f t="shared" si="46"/>
        <v>75</v>
      </c>
      <c r="AB55" s="33">
        <f t="shared" si="47"/>
        <v>215</v>
      </c>
      <c r="AC55" s="9"/>
    </row>
    <row r="56" spans="1:29" ht="18" customHeight="1">
      <c r="A56" s="9">
        <v>53</v>
      </c>
      <c r="B56" s="22" t="s">
        <v>84</v>
      </c>
      <c r="C56" s="22" t="s">
        <v>231</v>
      </c>
      <c r="D56" s="32" t="s">
        <v>85</v>
      </c>
      <c r="E56" s="32" t="s">
        <v>86</v>
      </c>
      <c r="F56" s="6" t="s">
        <v>3</v>
      </c>
      <c r="G56" s="7" t="str">
        <f t="shared" si="36"/>
        <v>ΟΚ</v>
      </c>
      <c r="H56" s="7"/>
      <c r="I56" s="7" t="s">
        <v>3</v>
      </c>
      <c r="J56" s="15"/>
      <c r="K56" s="9">
        <f t="shared" si="37"/>
        <v>0</v>
      </c>
      <c r="L56" s="9"/>
      <c r="M56" s="9">
        <f t="shared" si="38"/>
        <v>0</v>
      </c>
      <c r="N56" s="10"/>
      <c r="O56" s="11">
        <f t="shared" si="39"/>
        <v>0</v>
      </c>
      <c r="P56" s="11"/>
      <c r="Q56" s="11">
        <f t="shared" si="40"/>
        <v>0</v>
      </c>
      <c r="R56" s="9"/>
      <c r="S56" s="9">
        <f t="shared" si="41"/>
        <v>0</v>
      </c>
      <c r="T56" s="9"/>
      <c r="U56" s="9">
        <f t="shared" si="42"/>
        <v>0</v>
      </c>
      <c r="V56" s="9">
        <v>8</v>
      </c>
      <c r="W56" s="9">
        <f t="shared" si="43"/>
        <v>160</v>
      </c>
      <c r="X56" s="9">
        <v>1988</v>
      </c>
      <c r="Y56" s="9">
        <f t="shared" si="44"/>
        <v>30</v>
      </c>
      <c r="Z56" s="9">
        <f t="shared" si="45"/>
        <v>50</v>
      </c>
      <c r="AA56" s="12">
        <f t="shared" si="46"/>
        <v>0</v>
      </c>
      <c r="AB56" s="33">
        <f t="shared" si="47"/>
        <v>210</v>
      </c>
      <c r="AC56" s="9"/>
    </row>
    <row r="57" spans="1:29" ht="18" customHeight="1">
      <c r="A57" s="9">
        <v>54</v>
      </c>
      <c r="B57" s="38" t="s">
        <v>98</v>
      </c>
      <c r="C57" s="38" t="s">
        <v>243</v>
      </c>
      <c r="D57" s="39" t="s">
        <v>99</v>
      </c>
      <c r="E57" s="39" t="s">
        <v>100</v>
      </c>
      <c r="F57" s="6" t="s">
        <v>3</v>
      </c>
      <c r="G57" s="7" t="str">
        <f t="shared" si="36"/>
        <v>ΟΚ</v>
      </c>
      <c r="H57" s="7"/>
      <c r="I57" s="7"/>
      <c r="J57" s="15"/>
      <c r="K57" s="9">
        <f t="shared" si="37"/>
        <v>0</v>
      </c>
      <c r="L57" s="9"/>
      <c r="M57" s="9">
        <f t="shared" si="38"/>
        <v>0</v>
      </c>
      <c r="N57" s="10"/>
      <c r="O57" s="11">
        <f t="shared" si="39"/>
        <v>0</v>
      </c>
      <c r="P57" s="11"/>
      <c r="Q57" s="11">
        <f t="shared" si="40"/>
        <v>0</v>
      </c>
      <c r="R57" s="9"/>
      <c r="S57" s="9">
        <f t="shared" si="41"/>
        <v>0</v>
      </c>
      <c r="T57" s="9"/>
      <c r="U57" s="9">
        <f t="shared" si="42"/>
        <v>0</v>
      </c>
      <c r="V57" s="9">
        <v>8</v>
      </c>
      <c r="W57" s="9">
        <f t="shared" si="43"/>
        <v>160</v>
      </c>
      <c r="X57" s="9">
        <v>1982</v>
      </c>
      <c r="Y57" s="9">
        <f t="shared" si="44"/>
        <v>36</v>
      </c>
      <c r="Z57" s="9">
        <f t="shared" si="45"/>
        <v>50</v>
      </c>
      <c r="AA57" s="12">
        <f t="shared" si="46"/>
        <v>0</v>
      </c>
      <c r="AB57" s="33">
        <f t="shared" si="47"/>
        <v>210</v>
      </c>
      <c r="AC57" s="9"/>
    </row>
    <row r="58" spans="1:29" ht="18" customHeight="1">
      <c r="A58" s="9">
        <v>55</v>
      </c>
      <c r="B58" s="22" t="s">
        <v>89</v>
      </c>
      <c r="C58" s="22" t="s">
        <v>233</v>
      </c>
      <c r="D58" s="32" t="s">
        <v>90</v>
      </c>
      <c r="E58" s="32" t="s">
        <v>91</v>
      </c>
      <c r="F58" s="6" t="s">
        <v>3</v>
      </c>
      <c r="G58" s="7" t="str">
        <f t="shared" si="36"/>
        <v>ΟΚ</v>
      </c>
      <c r="H58" s="7"/>
      <c r="I58" s="7"/>
      <c r="J58" s="15"/>
      <c r="K58" s="9">
        <f t="shared" si="37"/>
        <v>0</v>
      </c>
      <c r="L58" s="9"/>
      <c r="M58" s="9">
        <f t="shared" si="38"/>
        <v>0</v>
      </c>
      <c r="N58" s="10">
        <v>2</v>
      </c>
      <c r="O58" s="11">
        <f t="shared" si="39"/>
        <v>120</v>
      </c>
      <c r="P58" s="11"/>
      <c r="Q58" s="11">
        <f t="shared" si="40"/>
        <v>0</v>
      </c>
      <c r="R58" s="9"/>
      <c r="S58" s="9">
        <f t="shared" si="41"/>
        <v>0</v>
      </c>
      <c r="T58" s="9"/>
      <c r="U58" s="9">
        <f t="shared" si="42"/>
        <v>0</v>
      </c>
      <c r="V58" s="9"/>
      <c r="W58" s="9">
        <f t="shared" si="43"/>
        <v>0</v>
      </c>
      <c r="X58" s="9">
        <v>1978</v>
      </c>
      <c r="Y58" s="9">
        <f t="shared" si="44"/>
        <v>40</v>
      </c>
      <c r="Z58" s="9">
        <f t="shared" si="45"/>
        <v>0</v>
      </c>
      <c r="AA58" s="12">
        <f t="shared" si="46"/>
        <v>75</v>
      </c>
      <c r="AB58" s="33">
        <f t="shared" si="47"/>
        <v>195</v>
      </c>
      <c r="AC58" s="9"/>
    </row>
    <row r="59" spans="1:29" ht="18" customHeight="1">
      <c r="A59" s="9">
        <v>56</v>
      </c>
      <c r="B59" s="22" t="s">
        <v>154</v>
      </c>
      <c r="C59" s="22" t="s">
        <v>259</v>
      </c>
      <c r="D59" s="32" t="s">
        <v>155</v>
      </c>
      <c r="E59" s="32" t="s">
        <v>156</v>
      </c>
      <c r="F59" s="6" t="s">
        <v>3</v>
      </c>
      <c r="G59" s="7" t="str">
        <f t="shared" si="36"/>
        <v>ΟΚ</v>
      </c>
      <c r="H59" s="7"/>
      <c r="I59" s="7"/>
      <c r="J59" s="15"/>
      <c r="K59" s="9">
        <f t="shared" si="37"/>
        <v>0</v>
      </c>
      <c r="L59" s="9"/>
      <c r="M59" s="9">
        <f t="shared" si="38"/>
        <v>0</v>
      </c>
      <c r="N59" s="10">
        <v>1</v>
      </c>
      <c r="O59" s="11">
        <f t="shared" si="39"/>
        <v>60</v>
      </c>
      <c r="P59" s="11"/>
      <c r="Q59" s="11">
        <f t="shared" si="40"/>
        <v>0</v>
      </c>
      <c r="R59" s="9"/>
      <c r="S59" s="9">
        <f t="shared" si="41"/>
        <v>0</v>
      </c>
      <c r="T59" s="9"/>
      <c r="U59" s="9">
        <f t="shared" si="42"/>
        <v>0</v>
      </c>
      <c r="V59" s="9">
        <v>4</v>
      </c>
      <c r="W59" s="9">
        <f t="shared" si="43"/>
        <v>80</v>
      </c>
      <c r="X59" s="9">
        <v>1989</v>
      </c>
      <c r="Y59" s="9">
        <f t="shared" si="44"/>
        <v>29</v>
      </c>
      <c r="Z59" s="9">
        <f t="shared" si="45"/>
        <v>50</v>
      </c>
      <c r="AA59" s="12">
        <f t="shared" si="46"/>
        <v>0</v>
      </c>
      <c r="AB59" s="33">
        <f t="shared" si="47"/>
        <v>190</v>
      </c>
      <c r="AC59" s="9"/>
    </row>
    <row r="60" spans="1:29" ht="18" customHeight="1">
      <c r="A60" s="9">
        <v>57</v>
      </c>
      <c r="B60" s="22" t="s">
        <v>186</v>
      </c>
      <c r="C60" s="22" t="s">
        <v>269</v>
      </c>
      <c r="D60" s="32" t="s">
        <v>187</v>
      </c>
      <c r="E60" s="32" t="s">
        <v>188</v>
      </c>
      <c r="F60" s="6" t="s">
        <v>3</v>
      </c>
      <c r="G60" s="7" t="str">
        <f t="shared" si="36"/>
        <v>ΟΚ</v>
      </c>
      <c r="H60" s="7"/>
      <c r="I60" s="7"/>
      <c r="J60" s="15"/>
      <c r="K60" s="9">
        <f t="shared" si="37"/>
        <v>0</v>
      </c>
      <c r="L60" s="9">
        <v>12</v>
      </c>
      <c r="M60" s="9">
        <f t="shared" si="38"/>
        <v>84</v>
      </c>
      <c r="N60" s="10"/>
      <c r="O60" s="11">
        <f t="shared" si="39"/>
        <v>0</v>
      </c>
      <c r="P60" s="11"/>
      <c r="Q60" s="11">
        <f t="shared" si="40"/>
        <v>0</v>
      </c>
      <c r="R60" s="9"/>
      <c r="S60" s="9">
        <f t="shared" si="41"/>
        <v>0</v>
      </c>
      <c r="T60" s="9"/>
      <c r="U60" s="9">
        <f t="shared" si="42"/>
        <v>0</v>
      </c>
      <c r="V60" s="9"/>
      <c r="W60" s="9">
        <f t="shared" si="43"/>
        <v>0</v>
      </c>
      <c r="X60" s="9">
        <v>1970</v>
      </c>
      <c r="Y60" s="9">
        <f t="shared" si="44"/>
        <v>48</v>
      </c>
      <c r="Z60" s="9">
        <f t="shared" si="45"/>
        <v>0</v>
      </c>
      <c r="AA60" s="12">
        <f t="shared" si="46"/>
        <v>75</v>
      </c>
      <c r="AB60" s="33">
        <f t="shared" si="47"/>
        <v>159</v>
      </c>
      <c r="AC60" s="9"/>
    </row>
    <row r="61" spans="1:29" ht="18" customHeight="1">
      <c r="A61" s="9">
        <v>58</v>
      </c>
      <c r="B61" s="22" t="s">
        <v>23</v>
      </c>
      <c r="C61" s="22" t="s">
        <v>210</v>
      </c>
      <c r="D61" s="32" t="s">
        <v>24</v>
      </c>
      <c r="E61" s="32" t="s">
        <v>25</v>
      </c>
      <c r="F61" s="6" t="s">
        <v>3</v>
      </c>
      <c r="G61" s="7" t="str">
        <f t="shared" si="36"/>
        <v>ΟΚ</v>
      </c>
      <c r="H61" s="7"/>
      <c r="I61" s="7"/>
      <c r="J61" s="15"/>
      <c r="K61" s="9">
        <f t="shared" si="37"/>
        <v>0</v>
      </c>
      <c r="L61" s="9"/>
      <c r="M61" s="9">
        <f t="shared" si="38"/>
        <v>0</v>
      </c>
      <c r="N61" s="10">
        <v>1</v>
      </c>
      <c r="O61" s="11">
        <f t="shared" si="39"/>
        <v>60</v>
      </c>
      <c r="P61" s="11"/>
      <c r="Q61" s="11">
        <f t="shared" si="40"/>
        <v>0</v>
      </c>
      <c r="R61" s="9"/>
      <c r="S61" s="9">
        <f t="shared" si="41"/>
        <v>0</v>
      </c>
      <c r="T61" s="9"/>
      <c r="U61" s="9">
        <f t="shared" si="42"/>
        <v>0</v>
      </c>
      <c r="V61" s="9"/>
      <c r="W61" s="9">
        <f t="shared" si="43"/>
        <v>0</v>
      </c>
      <c r="X61" s="9">
        <v>1975</v>
      </c>
      <c r="Y61" s="9">
        <f t="shared" si="44"/>
        <v>43</v>
      </c>
      <c r="Z61" s="9">
        <f>IF(AND(Y61&gt;=24,Y61&lt;=40),50,0)</f>
        <v>0</v>
      </c>
      <c r="AA61" s="12">
        <f t="shared" si="46"/>
        <v>75</v>
      </c>
      <c r="AB61" s="33">
        <f t="shared" si="47"/>
        <v>135</v>
      </c>
      <c r="AC61" s="9"/>
    </row>
    <row r="62" spans="1:29" s="48" customFormat="1" ht="19.5" customHeight="1">
      <c r="A62" s="9">
        <v>59</v>
      </c>
      <c r="B62" s="22" t="s">
        <v>106</v>
      </c>
      <c r="C62" s="22" t="s">
        <v>238</v>
      </c>
      <c r="D62" s="32" t="s">
        <v>107</v>
      </c>
      <c r="E62" s="32" t="s">
        <v>34</v>
      </c>
      <c r="F62" s="6" t="s">
        <v>3</v>
      </c>
      <c r="G62" s="7" t="str">
        <f t="shared" si="36"/>
        <v>ΟΚ</v>
      </c>
      <c r="H62" s="7"/>
      <c r="I62" s="7"/>
      <c r="J62" s="15"/>
      <c r="K62" s="9">
        <f t="shared" si="37"/>
        <v>0</v>
      </c>
      <c r="L62" s="9">
        <v>9</v>
      </c>
      <c r="M62" s="9">
        <f t="shared" si="38"/>
        <v>63</v>
      </c>
      <c r="N62" s="10"/>
      <c r="O62" s="11">
        <f t="shared" si="39"/>
        <v>0</v>
      </c>
      <c r="P62" s="11"/>
      <c r="Q62" s="11">
        <f t="shared" si="40"/>
        <v>0</v>
      </c>
      <c r="R62" s="9"/>
      <c r="S62" s="9">
        <f t="shared" si="41"/>
        <v>0</v>
      </c>
      <c r="T62" s="9"/>
      <c r="U62" s="9">
        <f t="shared" si="42"/>
        <v>0</v>
      </c>
      <c r="V62" s="9"/>
      <c r="W62" s="9">
        <f t="shared" si="43"/>
        <v>0</v>
      </c>
      <c r="X62" s="9">
        <v>1980</v>
      </c>
      <c r="Y62" s="9">
        <f t="shared" si="44"/>
        <v>38</v>
      </c>
      <c r="Z62" s="9">
        <f aca="true" t="shared" si="48" ref="Z62:Z67">IF(AND(Y62&gt;24,Y62&lt;40),50,0)</f>
        <v>50</v>
      </c>
      <c r="AA62" s="12">
        <f t="shared" si="46"/>
        <v>0</v>
      </c>
      <c r="AB62" s="33">
        <f t="shared" si="47"/>
        <v>113</v>
      </c>
      <c r="AC62" s="9"/>
    </row>
    <row r="63" spans="1:29" ht="18" customHeight="1">
      <c r="A63" s="9">
        <v>60</v>
      </c>
      <c r="B63" s="22" t="s">
        <v>180</v>
      </c>
      <c r="C63" s="22" t="s">
        <v>267</v>
      </c>
      <c r="D63" s="32" t="s">
        <v>181</v>
      </c>
      <c r="E63" s="32" t="s">
        <v>182</v>
      </c>
      <c r="F63" s="6" t="s">
        <v>3</v>
      </c>
      <c r="G63" s="7" t="str">
        <f t="shared" si="36"/>
        <v>ΟΚ</v>
      </c>
      <c r="H63" s="7"/>
      <c r="I63" s="7"/>
      <c r="J63" s="15"/>
      <c r="K63" s="9">
        <f t="shared" si="37"/>
        <v>0</v>
      </c>
      <c r="L63" s="9"/>
      <c r="M63" s="9">
        <f t="shared" si="38"/>
        <v>0</v>
      </c>
      <c r="N63" s="10">
        <v>1</v>
      </c>
      <c r="O63" s="11">
        <f t="shared" si="39"/>
        <v>60</v>
      </c>
      <c r="P63" s="11"/>
      <c r="Q63" s="11">
        <f t="shared" si="40"/>
        <v>0</v>
      </c>
      <c r="R63" s="9"/>
      <c r="S63" s="9">
        <f t="shared" si="41"/>
        <v>0</v>
      </c>
      <c r="T63" s="9"/>
      <c r="U63" s="9">
        <f t="shared" si="42"/>
        <v>0</v>
      </c>
      <c r="V63" s="9"/>
      <c r="W63" s="9">
        <f t="shared" si="43"/>
        <v>0</v>
      </c>
      <c r="X63" s="9">
        <v>1979</v>
      </c>
      <c r="Y63" s="9">
        <f t="shared" si="44"/>
        <v>39</v>
      </c>
      <c r="Z63" s="9">
        <f t="shared" si="48"/>
        <v>50</v>
      </c>
      <c r="AA63" s="12">
        <f t="shared" si="46"/>
        <v>0</v>
      </c>
      <c r="AB63" s="33">
        <f t="shared" si="47"/>
        <v>110</v>
      </c>
      <c r="AC63" s="9"/>
    </row>
    <row r="64" spans="1:29" ht="18" customHeight="1">
      <c r="A64" s="9">
        <v>61</v>
      </c>
      <c r="B64" s="22" t="s">
        <v>87</v>
      </c>
      <c r="C64" s="22" t="s">
        <v>232</v>
      </c>
      <c r="D64" s="32" t="s">
        <v>88</v>
      </c>
      <c r="E64" s="32" t="s">
        <v>44</v>
      </c>
      <c r="F64" s="6" t="s">
        <v>3</v>
      </c>
      <c r="G64" s="7" t="str">
        <f t="shared" si="36"/>
        <v>ΟΚ</v>
      </c>
      <c r="H64" s="7"/>
      <c r="I64" s="7"/>
      <c r="J64" s="15"/>
      <c r="K64" s="9">
        <f t="shared" si="37"/>
        <v>0</v>
      </c>
      <c r="L64" s="9"/>
      <c r="M64" s="9">
        <f t="shared" si="38"/>
        <v>0</v>
      </c>
      <c r="N64" s="10"/>
      <c r="O64" s="11">
        <f t="shared" si="39"/>
        <v>0</v>
      </c>
      <c r="P64" s="11"/>
      <c r="Q64" s="11">
        <f t="shared" si="40"/>
        <v>0</v>
      </c>
      <c r="R64" s="9"/>
      <c r="S64" s="9">
        <f t="shared" si="41"/>
        <v>0</v>
      </c>
      <c r="T64" s="9"/>
      <c r="U64" s="9">
        <f t="shared" si="42"/>
        <v>0</v>
      </c>
      <c r="V64" s="9"/>
      <c r="W64" s="9">
        <f t="shared" si="43"/>
        <v>0</v>
      </c>
      <c r="X64" s="9">
        <v>1975</v>
      </c>
      <c r="Y64" s="9">
        <f t="shared" si="44"/>
        <v>43</v>
      </c>
      <c r="Z64" s="9">
        <f t="shared" si="48"/>
        <v>0</v>
      </c>
      <c r="AA64" s="12">
        <f t="shared" si="46"/>
        <v>75</v>
      </c>
      <c r="AB64" s="33">
        <f t="shared" si="47"/>
        <v>75</v>
      </c>
      <c r="AC64" s="9"/>
    </row>
    <row r="65" spans="1:29" ht="18" customHeight="1">
      <c r="A65" s="9">
        <v>62</v>
      </c>
      <c r="B65" s="22" t="s">
        <v>113</v>
      </c>
      <c r="C65" s="22" t="s">
        <v>241</v>
      </c>
      <c r="D65" s="32" t="s">
        <v>114</v>
      </c>
      <c r="E65" s="32" t="s">
        <v>115</v>
      </c>
      <c r="F65" s="6" t="s">
        <v>3</v>
      </c>
      <c r="G65" s="7" t="str">
        <f t="shared" si="36"/>
        <v>ΟΚ</v>
      </c>
      <c r="H65" s="7"/>
      <c r="I65" s="7"/>
      <c r="J65" s="15"/>
      <c r="K65" s="9">
        <f t="shared" si="37"/>
        <v>0</v>
      </c>
      <c r="L65" s="9"/>
      <c r="M65" s="9">
        <f t="shared" si="38"/>
        <v>0</v>
      </c>
      <c r="N65" s="10"/>
      <c r="O65" s="11">
        <f t="shared" si="39"/>
        <v>0</v>
      </c>
      <c r="P65" s="11"/>
      <c r="Q65" s="11">
        <f t="shared" si="40"/>
        <v>0</v>
      </c>
      <c r="R65" s="9"/>
      <c r="S65" s="9">
        <f t="shared" si="41"/>
        <v>0</v>
      </c>
      <c r="T65" s="9"/>
      <c r="U65" s="9">
        <f t="shared" si="42"/>
        <v>0</v>
      </c>
      <c r="V65" s="9"/>
      <c r="W65" s="9">
        <f t="shared" si="43"/>
        <v>0</v>
      </c>
      <c r="X65" s="9">
        <v>1968</v>
      </c>
      <c r="Y65" s="9">
        <f t="shared" si="44"/>
        <v>50</v>
      </c>
      <c r="Z65" s="9">
        <f t="shared" si="48"/>
        <v>0</v>
      </c>
      <c r="AA65" s="12">
        <f t="shared" si="46"/>
        <v>75</v>
      </c>
      <c r="AB65" s="33">
        <f t="shared" si="47"/>
        <v>75</v>
      </c>
      <c r="AC65" s="9"/>
    </row>
    <row r="66" spans="1:29" ht="18" customHeight="1">
      <c r="A66" s="9">
        <v>63</v>
      </c>
      <c r="B66" s="22" t="s">
        <v>162</v>
      </c>
      <c r="C66" s="22" t="s">
        <v>262</v>
      </c>
      <c r="D66" s="32" t="s">
        <v>163</v>
      </c>
      <c r="E66" s="32" t="s">
        <v>94</v>
      </c>
      <c r="F66" s="6" t="s">
        <v>3</v>
      </c>
      <c r="G66" s="7" t="str">
        <f t="shared" si="36"/>
        <v>ΟΚ</v>
      </c>
      <c r="H66" s="7"/>
      <c r="I66" s="7"/>
      <c r="J66" s="15"/>
      <c r="K66" s="9">
        <f t="shared" si="37"/>
        <v>0</v>
      </c>
      <c r="L66" s="9"/>
      <c r="M66" s="9">
        <f t="shared" si="38"/>
        <v>0</v>
      </c>
      <c r="N66" s="10"/>
      <c r="O66" s="11">
        <f t="shared" si="39"/>
        <v>0</v>
      </c>
      <c r="P66" s="11"/>
      <c r="Q66" s="11">
        <f t="shared" si="40"/>
        <v>0</v>
      </c>
      <c r="R66" s="9"/>
      <c r="S66" s="9">
        <f t="shared" si="41"/>
        <v>0</v>
      </c>
      <c r="T66" s="9"/>
      <c r="U66" s="9">
        <f t="shared" si="42"/>
        <v>0</v>
      </c>
      <c r="V66" s="9"/>
      <c r="W66" s="9">
        <f t="shared" si="43"/>
        <v>0</v>
      </c>
      <c r="X66" s="9">
        <v>1979</v>
      </c>
      <c r="Y66" s="9">
        <f t="shared" si="44"/>
        <v>39</v>
      </c>
      <c r="Z66" s="9">
        <f t="shared" si="48"/>
        <v>50</v>
      </c>
      <c r="AA66" s="12">
        <f t="shared" si="46"/>
        <v>0</v>
      </c>
      <c r="AB66" s="33">
        <f t="shared" si="47"/>
        <v>50</v>
      </c>
      <c r="AC66" s="9"/>
    </row>
    <row r="67" spans="1:29" ht="18" customHeight="1">
      <c r="A67" s="9">
        <v>64</v>
      </c>
      <c r="B67" s="22" t="s">
        <v>59</v>
      </c>
      <c r="C67" s="22" t="s">
        <v>221</v>
      </c>
      <c r="D67" s="32" t="s">
        <v>60</v>
      </c>
      <c r="E67" s="32" t="s">
        <v>61</v>
      </c>
      <c r="F67" s="6" t="s">
        <v>3</v>
      </c>
      <c r="G67" s="7" t="str">
        <f t="shared" si="36"/>
        <v>ΟΚ</v>
      </c>
      <c r="H67" s="7"/>
      <c r="I67" s="7"/>
      <c r="J67" s="15"/>
      <c r="K67" s="9">
        <f t="shared" si="37"/>
        <v>0</v>
      </c>
      <c r="L67" s="9"/>
      <c r="M67" s="9">
        <f t="shared" si="38"/>
        <v>0</v>
      </c>
      <c r="N67" s="10"/>
      <c r="O67" s="11">
        <f t="shared" si="39"/>
        <v>0</v>
      </c>
      <c r="P67" s="11"/>
      <c r="Q67" s="11">
        <f t="shared" si="40"/>
        <v>0</v>
      </c>
      <c r="R67" s="9"/>
      <c r="S67" s="9">
        <f t="shared" si="41"/>
        <v>0</v>
      </c>
      <c r="T67" s="9"/>
      <c r="U67" s="9">
        <f t="shared" si="42"/>
        <v>0</v>
      </c>
      <c r="V67" s="9">
        <v>2</v>
      </c>
      <c r="W67" s="9">
        <f t="shared" si="43"/>
        <v>40</v>
      </c>
      <c r="X67" s="9"/>
      <c r="Y67" s="9">
        <f t="shared" si="44"/>
        <v>2018</v>
      </c>
      <c r="Z67" s="9">
        <f t="shared" si="48"/>
        <v>0</v>
      </c>
      <c r="AA67" s="12">
        <f t="shared" si="46"/>
        <v>0</v>
      </c>
      <c r="AB67" s="33">
        <f t="shared" si="47"/>
        <v>40</v>
      </c>
      <c r="AC67" s="9"/>
    </row>
  </sheetData>
  <sheetProtection algorithmName="SHA-512" hashValue="3E6kHZUvbdEBAsOsRm5T/s//FJF5GwLZjs/LuweaWBjgT/9/bC1Ilc0YUFTaWk0ByJlt2tA/X3yf7UeTfVYbaQ==" saltValue="HBT8GKtkVry2rVqEIJel5Q==" spinCount="100000" sheet="1" objects="1" scenarios="1"/>
  <mergeCells count="3">
    <mergeCell ref="A2:E2"/>
    <mergeCell ref="J2:AA2"/>
    <mergeCell ref="A1:E1"/>
  </mergeCells>
  <dataValidations count="6">
    <dataValidation type="whole" allowBlank="1" showInputMessage="1" showErrorMessage="1" errorTitle="ΠΡΟΣΟΧΗ!" error="ΑΠΟ 1 ΕΩΣ 24 ΜΗΝΕΣ" sqref="J4:J67">
      <formula1>1</formula1>
      <formula2>24</formula2>
    </dataValidation>
    <dataValidation type="list" allowBlank="1" showInputMessage="1" showErrorMessage="1" sqref="T4:T67 R4:R67 H4:I67 F4:F67">
      <formula1>$AL$12:$AL$13</formula1>
    </dataValidation>
    <dataValidation type="whole" operator="greaterThan" allowBlank="1" showInputMessage="1" showErrorMessage="1" sqref="P4:P67">
      <formula1>2</formula1>
    </dataValidation>
    <dataValidation type="whole" operator="lessThanOrEqual" allowBlank="1" showInputMessage="1" showErrorMessage="1" sqref="N4:N67">
      <formula1>2</formula1>
    </dataValidation>
    <dataValidation type="whole" allowBlank="1" showInputMessage="1" showErrorMessage="1" errorTitle="ΠΡΟΣΟΧΗ!" error="ΑΠΟ 1 ΕΩΣ 84 ΜΗΝΕΣ" sqref="L4:L67">
      <formula1>1</formula1>
      <formula2>84</formula2>
    </dataValidation>
    <dataValidation type="whole" allowBlank="1" showInputMessage="1" showErrorMessage="1" error="ΕΩΣ 48 ΜΗΝΕΣ" sqref="V4:V67">
      <formula1>1</formula1>
      <formula2>8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67"/>
  <sheetViews>
    <sheetView workbookViewId="0" topLeftCell="A1">
      <pane xSplit="5" topLeftCell="T1" activePane="topRight" state="frozen"/>
      <selection pane="topRight" activeCell="A4" sqref="A1:AC67"/>
    </sheetView>
  </sheetViews>
  <sheetFormatPr defaultColWidth="9.140625" defaultRowHeight="15"/>
  <cols>
    <col min="1" max="1" width="4.8515625" style="1" customWidth="1"/>
    <col min="2" max="3" width="16.28125" style="1" customWidth="1"/>
    <col min="4" max="4" width="25.140625" style="1" customWidth="1"/>
    <col min="5" max="5" width="25.28125" style="1" customWidth="1"/>
    <col min="6" max="6" width="13.00390625" style="1" customWidth="1"/>
    <col min="7" max="7" width="15.00390625" style="1" customWidth="1"/>
    <col min="8" max="8" width="14.00390625" style="1" customWidth="1"/>
    <col min="9" max="9" width="12.00390625" style="1" customWidth="1"/>
    <col min="10" max="10" width="17.28125" style="1" customWidth="1"/>
    <col min="11" max="11" width="7.8515625" style="1" customWidth="1"/>
    <col min="12" max="12" width="13.421875" style="1" customWidth="1"/>
    <col min="13" max="13" width="7.421875" style="1" customWidth="1"/>
    <col min="14" max="14" width="10.8515625" style="3" customWidth="1"/>
    <col min="15" max="15" width="7.421875" style="3" customWidth="1"/>
    <col min="16" max="16" width="12.57421875" style="3" customWidth="1"/>
    <col min="17" max="17" width="7.421875" style="3" customWidth="1"/>
    <col min="18" max="18" width="13.00390625" style="1" customWidth="1"/>
    <col min="19" max="19" width="7.28125" style="1" customWidth="1"/>
    <col min="20" max="20" width="12.57421875" style="1" customWidth="1"/>
    <col min="21" max="21" width="7.28125" style="1" customWidth="1"/>
    <col min="22" max="22" width="9.7109375" style="1" customWidth="1"/>
    <col min="23" max="23" width="7.28125" style="1" customWidth="1"/>
    <col min="24" max="24" width="12.8515625" style="1" customWidth="1"/>
    <col min="25" max="25" width="11.421875" style="1" customWidth="1"/>
    <col min="26" max="26" width="9.00390625" style="1" customWidth="1"/>
    <col min="27" max="27" width="7.28125" style="1" customWidth="1"/>
    <col min="28" max="28" width="9.57421875" style="1" customWidth="1"/>
    <col min="29" max="29" width="20.57421875" style="1" customWidth="1"/>
    <col min="30" max="37" width="9.140625" style="1" customWidth="1"/>
    <col min="38" max="38" width="9.140625" style="1" hidden="1" customWidth="1"/>
    <col min="39" max="16384" width="9.140625" style="1" customWidth="1"/>
  </cols>
  <sheetData>
    <row r="1" spans="1:29" ht="58.5" customHeight="1">
      <c r="A1" s="61" t="s">
        <v>311</v>
      </c>
      <c r="B1" s="54"/>
      <c r="C1" s="54"/>
      <c r="D1" s="54"/>
      <c r="E1" s="54"/>
      <c r="F1" s="6"/>
      <c r="G1" s="7"/>
      <c r="H1" s="7"/>
      <c r="I1" s="8"/>
      <c r="J1" s="8"/>
      <c r="K1" s="9"/>
      <c r="L1" s="9"/>
      <c r="M1" s="9"/>
      <c r="N1" s="10"/>
      <c r="O1" s="11"/>
      <c r="P1" s="11"/>
      <c r="Q1" s="11"/>
      <c r="R1" s="9"/>
      <c r="S1" s="9"/>
      <c r="T1" s="9"/>
      <c r="U1" s="9"/>
      <c r="V1" s="9"/>
      <c r="W1" s="9"/>
      <c r="X1" s="9"/>
      <c r="Y1" s="9"/>
      <c r="Z1" s="9"/>
      <c r="AA1" s="12"/>
      <c r="AB1" s="13"/>
      <c r="AC1" s="9"/>
    </row>
    <row r="2" spans="1:29" s="4" customFormat="1" ht="31.5" customHeight="1">
      <c r="A2" s="57" t="s">
        <v>4</v>
      </c>
      <c r="B2" s="58"/>
      <c r="C2" s="58"/>
      <c r="D2" s="58"/>
      <c r="E2" s="58"/>
      <c r="F2" s="18" t="s">
        <v>0</v>
      </c>
      <c r="G2" s="19"/>
      <c r="H2" s="19"/>
      <c r="I2" s="20"/>
      <c r="J2" s="59" t="s">
        <v>10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  <c r="AB2" s="45"/>
      <c r="AC2" s="21"/>
    </row>
    <row r="3" spans="1:29" s="2" customFormat="1" ht="94.5" customHeight="1">
      <c r="A3" s="22" t="s">
        <v>1</v>
      </c>
      <c r="B3" s="22" t="s">
        <v>20</v>
      </c>
      <c r="C3" s="23" t="s">
        <v>208</v>
      </c>
      <c r="D3" s="23" t="s">
        <v>5</v>
      </c>
      <c r="E3" s="23" t="s">
        <v>6</v>
      </c>
      <c r="F3" s="24" t="s">
        <v>11</v>
      </c>
      <c r="G3" s="25"/>
      <c r="H3" s="26" t="s">
        <v>8</v>
      </c>
      <c r="I3" s="27" t="s">
        <v>299</v>
      </c>
      <c r="J3" s="24" t="s">
        <v>12</v>
      </c>
      <c r="K3" s="22" t="s">
        <v>2</v>
      </c>
      <c r="L3" s="22" t="s">
        <v>298</v>
      </c>
      <c r="M3" s="23" t="s">
        <v>2</v>
      </c>
      <c r="N3" s="28" t="s">
        <v>13</v>
      </c>
      <c r="O3" s="29" t="s">
        <v>2</v>
      </c>
      <c r="P3" s="28" t="s">
        <v>14</v>
      </c>
      <c r="Q3" s="28" t="s">
        <v>2</v>
      </c>
      <c r="R3" s="22" t="s">
        <v>15</v>
      </c>
      <c r="S3" s="22" t="s">
        <v>2</v>
      </c>
      <c r="T3" s="22" t="s">
        <v>16</v>
      </c>
      <c r="U3" s="22" t="s">
        <v>2</v>
      </c>
      <c r="V3" s="22" t="s">
        <v>17</v>
      </c>
      <c r="W3" s="22" t="s">
        <v>2</v>
      </c>
      <c r="X3" s="22" t="s">
        <v>18</v>
      </c>
      <c r="Y3" s="22" t="s">
        <v>19</v>
      </c>
      <c r="Z3" s="22" t="s">
        <v>21</v>
      </c>
      <c r="AA3" s="23" t="s">
        <v>22</v>
      </c>
      <c r="AB3" s="46" t="s">
        <v>7</v>
      </c>
      <c r="AC3" s="30" t="s">
        <v>207</v>
      </c>
    </row>
    <row r="4" spans="1:29" s="5" customFormat="1" ht="18" customHeight="1">
      <c r="A4" s="37">
        <v>1</v>
      </c>
      <c r="B4" s="38" t="s">
        <v>68</v>
      </c>
      <c r="C4" s="38" t="s">
        <v>224</v>
      </c>
      <c r="D4" s="39" t="s">
        <v>69</v>
      </c>
      <c r="E4" s="39" t="s">
        <v>70</v>
      </c>
      <c r="F4" s="40" t="s">
        <v>3</v>
      </c>
      <c r="G4" s="41" t="str">
        <f aca="true" t="shared" si="0" ref="G4:G11">IF(F4="ΝΑΙ","ΟΚ","ΑΠΟΡΡΙΠΤΕΤΑΙ")</f>
        <v>ΟΚ</v>
      </c>
      <c r="H4" s="41" t="s">
        <v>3</v>
      </c>
      <c r="I4" s="41"/>
      <c r="J4" s="42">
        <v>24</v>
      </c>
      <c r="K4" s="37">
        <f aca="true" t="shared" si="1" ref="K4:K11">J4*17</f>
        <v>408</v>
      </c>
      <c r="L4" s="37"/>
      <c r="M4" s="37">
        <f aca="true" t="shared" si="2" ref="M4:M11">L4*7</f>
        <v>0</v>
      </c>
      <c r="N4" s="40"/>
      <c r="O4" s="37">
        <f aca="true" t="shared" si="3" ref="O4:O11">N4*60</f>
        <v>0</v>
      </c>
      <c r="P4" s="37"/>
      <c r="Q4" s="37">
        <f aca="true" t="shared" si="4" ref="Q4:Q11">P4*120</f>
        <v>0</v>
      </c>
      <c r="R4" s="37" t="s">
        <v>3</v>
      </c>
      <c r="S4" s="37">
        <f aca="true" t="shared" si="5" ref="S4:S11">IF(R4="ΝΑΙ",170,0)</f>
        <v>170</v>
      </c>
      <c r="T4" s="37"/>
      <c r="U4" s="37">
        <f aca="true" t="shared" si="6" ref="U4:U11">IF(T4="ΝΑΙ",120,0)</f>
        <v>0</v>
      </c>
      <c r="V4" s="37"/>
      <c r="W4" s="37">
        <f aca="true" t="shared" si="7" ref="W4:W11">V4*20</f>
        <v>0</v>
      </c>
      <c r="X4" s="37">
        <v>1967</v>
      </c>
      <c r="Y4" s="37">
        <f aca="true" t="shared" si="8" ref="Y4:Y11">2018-X4</f>
        <v>51</v>
      </c>
      <c r="Z4" s="37">
        <f aca="true" t="shared" si="9" ref="Z4:Z11">IF(AND(Y4&gt;24,Y4&lt;40),50,0)</f>
        <v>0</v>
      </c>
      <c r="AA4" s="43">
        <f aca="true" t="shared" si="10" ref="AA4:AA11">IF(AND(Y4&gt;=40,Y4&lt;=100),75,0)</f>
        <v>75</v>
      </c>
      <c r="AB4" s="44">
        <f aca="true" t="shared" si="11" ref="AB4:AB11">K4+M4+O4+Q4+S4+U4+W4+Z4+AA4</f>
        <v>653</v>
      </c>
      <c r="AC4" s="37" t="s">
        <v>8</v>
      </c>
    </row>
    <row r="5" spans="1:29" ht="100.8">
      <c r="A5" s="9">
        <v>2</v>
      </c>
      <c r="B5" s="34" t="s">
        <v>172</v>
      </c>
      <c r="C5" s="34" t="s">
        <v>265</v>
      </c>
      <c r="D5" s="9" t="s">
        <v>173</v>
      </c>
      <c r="E5" s="9" t="s">
        <v>174</v>
      </c>
      <c r="F5" s="6" t="s">
        <v>3</v>
      </c>
      <c r="G5" s="7" t="str">
        <f>IF(F5="ΝΑΙ","ΟΚ","ΑΠΟΡΡΙΠΤΕΤΑΙ")</f>
        <v>ΟΚ</v>
      </c>
      <c r="H5" s="7" t="s">
        <v>3</v>
      </c>
      <c r="I5" s="7"/>
      <c r="J5" s="15">
        <v>24</v>
      </c>
      <c r="K5" s="9">
        <f>J5*17</f>
        <v>408</v>
      </c>
      <c r="L5" s="9"/>
      <c r="M5" s="9">
        <f>L5*7</f>
        <v>0</v>
      </c>
      <c r="N5" s="10"/>
      <c r="O5" s="11">
        <f>N5*60</f>
        <v>0</v>
      </c>
      <c r="P5" s="11"/>
      <c r="Q5" s="11">
        <f>P5*120</f>
        <v>0</v>
      </c>
      <c r="R5" s="9"/>
      <c r="S5" s="9">
        <f>IF(R5="ΝΑΙ",170,0)</f>
        <v>0</v>
      </c>
      <c r="T5" s="9"/>
      <c r="U5" s="9">
        <f>IF(T5="ΝΑΙ",120,0)</f>
        <v>0</v>
      </c>
      <c r="V5" s="9"/>
      <c r="W5" s="9">
        <f>V5*20</f>
        <v>0</v>
      </c>
      <c r="X5" s="9">
        <v>1972</v>
      </c>
      <c r="Y5" s="9">
        <f>2018-X5</f>
        <v>46</v>
      </c>
      <c r="Z5" s="9">
        <f>IF(AND(Y5&gt;24,Y5&lt;40),50,0)</f>
        <v>0</v>
      </c>
      <c r="AA5" s="12">
        <f>IF(AND(Y5&gt;=40,Y5&lt;=100),75,0)</f>
        <v>75</v>
      </c>
      <c r="AB5" s="33">
        <f>K5+M5+O5+Q5+S5+U5+W5+Z5+AA5</f>
        <v>483</v>
      </c>
      <c r="AC5" s="34" t="s">
        <v>304</v>
      </c>
    </row>
    <row r="6" spans="1:29" s="5" customFormat="1" ht="86.4">
      <c r="A6" s="37">
        <v>3</v>
      </c>
      <c r="B6" s="50" t="s">
        <v>48</v>
      </c>
      <c r="C6" s="50" t="s">
        <v>217</v>
      </c>
      <c r="D6" s="37" t="s">
        <v>49</v>
      </c>
      <c r="E6" s="37" t="s">
        <v>50</v>
      </c>
      <c r="F6" s="40" t="s">
        <v>3</v>
      </c>
      <c r="G6" s="41" t="str">
        <f>IF(F6="ΝΑΙ","ΟΚ","ΑΠΟΡΡΙΠΤΕΤΑΙ")</f>
        <v>ΟΚ</v>
      </c>
      <c r="H6" s="41" t="s">
        <v>3</v>
      </c>
      <c r="I6" s="41" t="s">
        <v>3</v>
      </c>
      <c r="J6" s="42">
        <v>24</v>
      </c>
      <c r="K6" s="37">
        <f>J6*17</f>
        <v>408</v>
      </c>
      <c r="L6" s="37"/>
      <c r="M6" s="37">
        <f>L6*7</f>
        <v>0</v>
      </c>
      <c r="N6" s="40"/>
      <c r="O6" s="37">
        <f>N6*60</f>
        <v>0</v>
      </c>
      <c r="P6" s="37"/>
      <c r="Q6" s="37">
        <f>P6*120</f>
        <v>0</v>
      </c>
      <c r="R6" s="37"/>
      <c r="S6" s="37">
        <f>IF(R6="ΝΑΙ",170,0)</f>
        <v>0</v>
      </c>
      <c r="T6" s="37"/>
      <c r="U6" s="37">
        <f>IF(T6="ΝΑΙ",120,0)</f>
        <v>0</v>
      </c>
      <c r="V6" s="37"/>
      <c r="W6" s="37">
        <f>V6*20</f>
        <v>0</v>
      </c>
      <c r="X6" s="37">
        <v>1967</v>
      </c>
      <c r="Y6" s="37">
        <f>2018-X6</f>
        <v>51</v>
      </c>
      <c r="Z6" s="37">
        <f>IF(AND(Y6&gt;24,Y6&lt;40),50,0)</f>
        <v>0</v>
      </c>
      <c r="AA6" s="43">
        <f>IF(AND(Y6&gt;=40,Y6&lt;=100),75,0)</f>
        <v>75</v>
      </c>
      <c r="AB6" s="44">
        <f>K6+M6+O6+Q6+S6+U6+W6+Z6+AA6</f>
        <v>483</v>
      </c>
      <c r="AC6" s="34" t="s">
        <v>305</v>
      </c>
    </row>
    <row r="7" spans="1:29" ht="86.4">
      <c r="A7" s="9">
        <v>4</v>
      </c>
      <c r="B7" s="34" t="s">
        <v>53</v>
      </c>
      <c r="C7" s="34" t="s">
        <v>219</v>
      </c>
      <c r="D7" s="9" t="s">
        <v>54</v>
      </c>
      <c r="E7" s="9" t="s">
        <v>55</v>
      </c>
      <c r="F7" s="6" t="s">
        <v>3</v>
      </c>
      <c r="G7" s="7" t="str">
        <f aca="true" t="shared" si="12" ref="G7">IF(F7="ΝΑΙ","ΟΚ","ΑΠΟΡΡΙΠΤΕΤΑΙ")</f>
        <v>ΟΚ</v>
      </c>
      <c r="H7" s="7" t="s">
        <v>3</v>
      </c>
      <c r="I7" s="7"/>
      <c r="J7" s="15">
        <v>24</v>
      </c>
      <c r="K7" s="9">
        <f aca="true" t="shared" si="13" ref="K7">J7*17</f>
        <v>408</v>
      </c>
      <c r="L7" s="9"/>
      <c r="M7" s="9">
        <f aca="true" t="shared" si="14" ref="M7">L7*7</f>
        <v>0</v>
      </c>
      <c r="N7" s="10"/>
      <c r="O7" s="11">
        <f aca="true" t="shared" si="15" ref="O7">N7*60</f>
        <v>0</v>
      </c>
      <c r="P7" s="11"/>
      <c r="Q7" s="11">
        <f aca="true" t="shared" si="16" ref="Q7">P7*120</f>
        <v>0</v>
      </c>
      <c r="R7" s="9"/>
      <c r="S7" s="9">
        <f aca="true" t="shared" si="17" ref="S7">IF(R7="ΝΑΙ",170,0)</f>
        <v>0</v>
      </c>
      <c r="T7" s="9"/>
      <c r="U7" s="9">
        <f aca="true" t="shared" si="18" ref="U7">IF(T7="ΝΑΙ",120,0)</f>
        <v>0</v>
      </c>
      <c r="V7" s="9"/>
      <c r="W7" s="9">
        <f aca="true" t="shared" si="19" ref="W7">V7*20</f>
        <v>0</v>
      </c>
      <c r="X7" s="9">
        <v>1959</v>
      </c>
      <c r="Y7" s="9">
        <f aca="true" t="shared" si="20" ref="Y7">2018-X7</f>
        <v>59</v>
      </c>
      <c r="Z7" s="9">
        <f aca="true" t="shared" si="21" ref="Z7">IF(AND(Y7&gt;24,Y7&lt;40),50,0)</f>
        <v>0</v>
      </c>
      <c r="AA7" s="12">
        <f aca="true" t="shared" si="22" ref="AA7">IF(AND(Y7&gt;=40,Y7&lt;=100),75,0)</f>
        <v>75</v>
      </c>
      <c r="AB7" s="33">
        <f aca="true" t="shared" si="23" ref="AB7">K7+M7+O7+Q7+S7+U7+W7+Z7+AA7</f>
        <v>483</v>
      </c>
      <c r="AC7" s="34" t="s">
        <v>305</v>
      </c>
    </row>
    <row r="8" spans="1:29" s="5" customFormat="1" ht="18" customHeight="1">
      <c r="A8" s="37">
        <v>5</v>
      </c>
      <c r="B8" s="38" t="s">
        <v>149</v>
      </c>
      <c r="C8" s="38" t="s">
        <v>257</v>
      </c>
      <c r="D8" s="39" t="s">
        <v>150</v>
      </c>
      <c r="E8" s="39" t="s">
        <v>151</v>
      </c>
      <c r="F8" s="40" t="s">
        <v>3</v>
      </c>
      <c r="G8" s="41" t="str">
        <f t="shared" si="0"/>
        <v>ΟΚ</v>
      </c>
      <c r="H8" s="41" t="s">
        <v>3</v>
      </c>
      <c r="I8" s="41"/>
      <c r="J8" s="42">
        <v>21</v>
      </c>
      <c r="K8" s="37">
        <f t="shared" si="1"/>
        <v>357</v>
      </c>
      <c r="L8" s="37"/>
      <c r="M8" s="37">
        <f t="shared" si="2"/>
        <v>0</v>
      </c>
      <c r="N8" s="40"/>
      <c r="O8" s="37">
        <f t="shared" si="3"/>
        <v>0</v>
      </c>
      <c r="P8" s="37"/>
      <c r="Q8" s="37">
        <f t="shared" si="4"/>
        <v>0</v>
      </c>
      <c r="R8" s="37"/>
      <c r="S8" s="37">
        <f t="shared" si="5"/>
        <v>0</v>
      </c>
      <c r="T8" s="37"/>
      <c r="U8" s="37">
        <f t="shared" si="6"/>
        <v>0</v>
      </c>
      <c r="V8" s="37"/>
      <c r="W8" s="37">
        <f t="shared" si="7"/>
        <v>0</v>
      </c>
      <c r="X8" s="37">
        <v>1964</v>
      </c>
      <c r="Y8" s="37">
        <f t="shared" si="8"/>
        <v>54</v>
      </c>
      <c r="Z8" s="37">
        <f t="shared" si="9"/>
        <v>0</v>
      </c>
      <c r="AA8" s="43">
        <f t="shared" si="10"/>
        <v>75</v>
      </c>
      <c r="AB8" s="44">
        <f t="shared" si="11"/>
        <v>432</v>
      </c>
      <c r="AC8" s="37" t="s">
        <v>8</v>
      </c>
    </row>
    <row r="9" spans="1:29" s="5" customFormat="1" ht="18" customHeight="1">
      <c r="A9" s="9">
        <v>6</v>
      </c>
      <c r="B9" s="38" t="s">
        <v>111</v>
      </c>
      <c r="C9" s="38" t="s">
        <v>240</v>
      </c>
      <c r="D9" s="39" t="s">
        <v>112</v>
      </c>
      <c r="E9" s="39" t="s">
        <v>44</v>
      </c>
      <c r="F9" s="40" t="s">
        <v>3</v>
      </c>
      <c r="G9" s="41" t="str">
        <f t="shared" si="0"/>
        <v>ΟΚ</v>
      </c>
      <c r="H9" s="41" t="s">
        <v>3</v>
      </c>
      <c r="I9" s="41"/>
      <c r="J9" s="42">
        <v>18</v>
      </c>
      <c r="K9" s="37">
        <f t="shared" si="1"/>
        <v>306</v>
      </c>
      <c r="L9" s="37"/>
      <c r="M9" s="37">
        <f t="shared" si="2"/>
        <v>0</v>
      </c>
      <c r="N9" s="40"/>
      <c r="O9" s="37">
        <f t="shared" si="3"/>
        <v>0</v>
      </c>
      <c r="P9" s="37"/>
      <c r="Q9" s="37">
        <f t="shared" si="4"/>
        <v>0</v>
      </c>
      <c r="R9" s="37"/>
      <c r="S9" s="37">
        <f t="shared" si="5"/>
        <v>0</v>
      </c>
      <c r="T9" s="37"/>
      <c r="U9" s="37">
        <f t="shared" si="6"/>
        <v>0</v>
      </c>
      <c r="V9" s="37"/>
      <c r="W9" s="37">
        <f t="shared" si="7"/>
        <v>0</v>
      </c>
      <c r="X9" s="37">
        <v>1959</v>
      </c>
      <c r="Y9" s="37">
        <f t="shared" si="8"/>
        <v>59</v>
      </c>
      <c r="Z9" s="37">
        <f t="shared" si="9"/>
        <v>0</v>
      </c>
      <c r="AA9" s="43">
        <f t="shared" si="10"/>
        <v>75</v>
      </c>
      <c r="AB9" s="44">
        <f t="shared" si="11"/>
        <v>381</v>
      </c>
      <c r="AC9" s="37" t="s">
        <v>8</v>
      </c>
    </row>
    <row r="10" spans="1:29" ht="18" customHeight="1">
      <c r="A10" s="37">
        <v>7</v>
      </c>
      <c r="B10" s="22" t="s">
        <v>196</v>
      </c>
      <c r="C10" s="22" t="s">
        <v>273</v>
      </c>
      <c r="D10" s="32" t="s">
        <v>197</v>
      </c>
      <c r="E10" s="32" t="s">
        <v>198</v>
      </c>
      <c r="F10" s="6" t="s">
        <v>3</v>
      </c>
      <c r="G10" s="7" t="str">
        <f t="shared" si="0"/>
        <v>ΟΚ</v>
      </c>
      <c r="H10" s="7" t="s">
        <v>3</v>
      </c>
      <c r="I10" s="7"/>
      <c r="J10" s="15"/>
      <c r="K10" s="9">
        <f t="shared" si="1"/>
        <v>0</v>
      </c>
      <c r="L10" s="9"/>
      <c r="M10" s="9">
        <f t="shared" si="2"/>
        <v>0</v>
      </c>
      <c r="N10" s="10"/>
      <c r="O10" s="11">
        <f t="shared" si="3"/>
        <v>0</v>
      </c>
      <c r="P10" s="11"/>
      <c r="Q10" s="11">
        <f t="shared" si="4"/>
        <v>0</v>
      </c>
      <c r="R10" s="9"/>
      <c r="S10" s="9">
        <f t="shared" si="5"/>
        <v>0</v>
      </c>
      <c r="T10" s="9"/>
      <c r="U10" s="9">
        <f t="shared" si="6"/>
        <v>0</v>
      </c>
      <c r="V10" s="9">
        <v>1</v>
      </c>
      <c r="W10" s="9">
        <f t="shared" si="7"/>
        <v>20</v>
      </c>
      <c r="X10" s="9">
        <v>1965</v>
      </c>
      <c r="Y10" s="9">
        <f t="shared" si="8"/>
        <v>53</v>
      </c>
      <c r="Z10" s="9">
        <f t="shared" si="9"/>
        <v>0</v>
      </c>
      <c r="AA10" s="12">
        <f t="shared" si="10"/>
        <v>75</v>
      </c>
      <c r="AB10" s="33">
        <f t="shared" si="11"/>
        <v>95</v>
      </c>
      <c r="AC10" s="9" t="s">
        <v>8</v>
      </c>
    </row>
    <row r="11" spans="1:29" ht="18" customHeight="1">
      <c r="A11" s="9">
        <v>8</v>
      </c>
      <c r="B11" s="22" t="s">
        <v>38</v>
      </c>
      <c r="C11" s="22" t="s">
        <v>214</v>
      </c>
      <c r="D11" s="32" t="s">
        <v>39</v>
      </c>
      <c r="E11" s="32" t="s">
        <v>40</v>
      </c>
      <c r="F11" s="6" t="s">
        <v>3</v>
      </c>
      <c r="G11" s="7" t="str">
        <f t="shared" si="0"/>
        <v>ΟΚ</v>
      </c>
      <c r="H11" s="7" t="s">
        <v>3</v>
      </c>
      <c r="I11" s="7"/>
      <c r="J11" s="15"/>
      <c r="K11" s="9">
        <f t="shared" si="1"/>
        <v>0</v>
      </c>
      <c r="L11" s="37"/>
      <c r="M11" s="9">
        <f t="shared" si="2"/>
        <v>0</v>
      </c>
      <c r="N11" s="10"/>
      <c r="O11" s="11">
        <f t="shared" si="3"/>
        <v>0</v>
      </c>
      <c r="P11" s="11"/>
      <c r="Q11" s="11">
        <f t="shared" si="4"/>
        <v>0</v>
      </c>
      <c r="R11" s="9"/>
      <c r="S11" s="9">
        <f t="shared" si="5"/>
        <v>0</v>
      </c>
      <c r="T11" s="9"/>
      <c r="U11" s="9">
        <f t="shared" si="6"/>
        <v>0</v>
      </c>
      <c r="V11" s="9"/>
      <c r="W11" s="9">
        <f t="shared" si="7"/>
        <v>0</v>
      </c>
      <c r="X11" s="9">
        <v>1986</v>
      </c>
      <c r="Y11" s="9">
        <f t="shared" si="8"/>
        <v>32</v>
      </c>
      <c r="Z11" s="9">
        <f t="shared" si="9"/>
        <v>50</v>
      </c>
      <c r="AA11" s="12">
        <f t="shared" si="10"/>
        <v>0</v>
      </c>
      <c r="AB11" s="33">
        <f t="shared" si="11"/>
        <v>50</v>
      </c>
      <c r="AC11" s="9" t="s">
        <v>8</v>
      </c>
    </row>
    <row r="12" spans="1:38" ht="18" customHeight="1">
      <c r="A12" s="37">
        <v>9</v>
      </c>
      <c r="B12" s="28" t="s">
        <v>199</v>
      </c>
      <c r="C12" s="28" t="s">
        <v>274</v>
      </c>
      <c r="D12" s="32" t="s">
        <v>200</v>
      </c>
      <c r="E12" s="32" t="s">
        <v>201</v>
      </c>
      <c r="F12" s="6" t="s">
        <v>3</v>
      </c>
      <c r="G12" s="7" t="str">
        <f aca="true" t="shared" si="24" ref="G12:G43">IF(F12="ΝΑΙ","ΟΚ","ΑΠΟΡΡΙΠΤΕΤΑΙ")</f>
        <v>ΟΚ</v>
      </c>
      <c r="H12" s="7"/>
      <c r="I12" s="7" t="s">
        <v>3</v>
      </c>
      <c r="J12" s="15">
        <v>24</v>
      </c>
      <c r="K12" s="9">
        <f aca="true" t="shared" si="25" ref="K12:K43">J12*17</f>
        <v>408</v>
      </c>
      <c r="L12" s="9"/>
      <c r="M12" s="9">
        <f aca="true" t="shared" si="26" ref="M12:M43">L12*7</f>
        <v>0</v>
      </c>
      <c r="N12" s="10"/>
      <c r="O12" s="11">
        <f aca="true" t="shared" si="27" ref="O12:O43">N12*60</f>
        <v>0</v>
      </c>
      <c r="P12" s="11"/>
      <c r="Q12" s="11">
        <f aca="true" t="shared" si="28" ref="Q12:Q43">P12*120</f>
        <v>0</v>
      </c>
      <c r="R12" s="9"/>
      <c r="S12" s="9">
        <f aca="true" t="shared" si="29" ref="S12:S43">IF(R12="ΝΑΙ",170,0)</f>
        <v>0</v>
      </c>
      <c r="T12" s="9" t="s">
        <v>3</v>
      </c>
      <c r="U12" s="9">
        <f aca="true" t="shared" si="30" ref="U12:U43">IF(T12="ΝΑΙ",120,0)</f>
        <v>120</v>
      </c>
      <c r="V12" s="9">
        <v>8</v>
      </c>
      <c r="W12" s="9">
        <f aca="true" t="shared" si="31" ref="W12:W43">V12*20</f>
        <v>160</v>
      </c>
      <c r="X12" s="9">
        <v>1967</v>
      </c>
      <c r="Y12" s="9">
        <f aca="true" t="shared" si="32" ref="Y12:Y43">2018-X12</f>
        <v>51</v>
      </c>
      <c r="Z12" s="9">
        <f aca="true" t="shared" si="33" ref="Z12:Z55">IF(AND(Y12&gt;24,Y12&lt;40),50,0)</f>
        <v>0</v>
      </c>
      <c r="AA12" s="12">
        <f aca="true" t="shared" si="34" ref="AA12:AA43">IF(AND(Y12&gt;=40,Y12&lt;=100),75,0)</f>
        <v>75</v>
      </c>
      <c r="AB12" s="33">
        <f aca="true" t="shared" si="35" ref="AB12:AB43">K12+M12+O12+Q12+S12+U12+W12+Z12+AA12</f>
        <v>763</v>
      </c>
      <c r="AC12" s="9"/>
      <c r="AL12" s="1" t="s">
        <v>3</v>
      </c>
    </row>
    <row r="13" spans="1:38" ht="18" customHeight="1">
      <c r="A13" s="9">
        <v>10</v>
      </c>
      <c r="B13" s="22" t="s">
        <v>128</v>
      </c>
      <c r="C13" s="22" t="s">
        <v>249</v>
      </c>
      <c r="D13" s="32" t="s">
        <v>129</v>
      </c>
      <c r="E13" s="32" t="s">
        <v>115</v>
      </c>
      <c r="F13" s="6" t="s">
        <v>3</v>
      </c>
      <c r="G13" s="7" t="str">
        <f t="shared" si="24"/>
        <v>ΟΚ</v>
      </c>
      <c r="H13" s="7"/>
      <c r="I13" s="7"/>
      <c r="J13" s="15"/>
      <c r="K13" s="9">
        <f t="shared" si="25"/>
        <v>0</v>
      </c>
      <c r="L13" s="9"/>
      <c r="M13" s="9">
        <f t="shared" si="26"/>
        <v>0</v>
      </c>
      <c r="N13" s="10"/>
      <c r="O13" s="11">
        <f t="shared" si="27"/>
        <v>0</v>
      </c>
      <c r="P13" s="11">
        <v>3</v>
      </c>
      <c r="Q13" s="11">
        <f t="shared" si="28"/>
        <v>360</v>
      </c>
      <c r="R13" s="9"/>
      <c r="S13" s="9">
        <f t="shared" si="29"/>
        <v>0</v>
      </c>
      <c r="T13" s="9" t="s">
        <v>3</v>
      </c>
      <c r="U13" s="9">
        <f t="shared" si="30"/>
        <v>120</v>
      </c>
      <c r="V13" s="9">
        <v>8</v>
      </c>
      <c r="W13" s="9">
        <f t="shared" si="31"/>
        <v>160</v>
      </c>
      <c r="X13" s="9">
        <v>1982</v>
      </c>
      <c r="Y13" s="9">
        <f t="shared" si="32"/>
        <v>36</v>
      </c>
      <c r="Z13" s="9">
        <f t="shared" si="33"/>
        <v>50</v>
      </c>
      <c r="AA13" s="12">
        <f t="shared" si="34"/>
        <v>0</v>
      </c>
      <c r="AB13" s="33">
        <f t="shared" si="35"/>
        <v>690</v>
      </c>
      <c r="AC13" s="9"/>
      <c r="AL13" s="1" t="s">
        <v>9</v>
      </c>
    </row>
    <row r="14" spans="1:29" ht="18" customHeight="1">
      <c r="A14" s="37">
        <v>11</v>
      </c>
      <c r="B14" s="22" t="s">
        <v>62</v>
      </c>
      <c r="C14" s="22" t="s">
        <v>222</v>
      </c>
      <c r="D14" s="32" t="s">
        <v>63</v>
      </c>
      <c r="E14" s="32" t="s">
        <v>64</v>
      </c>
      <c r="F14" s="6" t="s">
        <v>3</v>
      </c>
      <c r="G14" s="7" t="str">
        <f t="shared" si="24"/>
        <v>ΟΚ</v>
      </c>
      <c r="H14" s="7"/>
      <c r="I14" s="7"/>
      <c r="J14" s="15">
        <v>24</v>
      </c>
      <c r="K14" s="9">
        <f t="shared" si="25"/>
        <v>408</v>
      </c>
      <c r="L14" s="9"/>
      <c r="M14" s="9">
        <f t="shared" si="26"/>
        <v>0</v>
      </c>
      <c r="N14" s="10"/>
      <c r="O14" s="11">
        <f t="shared" si="27"/>
        <v>0</v>
      </c>
      <c r="P14" s="11"/>
      <c r="Q14" s="11">
        <f t="shared" si="28"/>
        <v>0</v>
      </c>
      <c r="R14" s="9" t="s">
        <v>3</v>
      </c>
      <c r="S14" s="9">
        <f t="shared" si="29"/>
        <v>170</v>
      </c>
      <c r="T14" s="9"/>
      <c r="U14" s="9">
        <f t="shared" si="30"/>
        <v>0</v>
      </c>
      <c r="V14" s="9"/>
      <c r="W14" s="9">
        <f t="shared" si="31"/>
        <v>0</v>
      </c>
      <c r="X14" s="9">
        <v>1979</v>
      </c>
      <c r="Y14" s="9">
        <f t="shared" si="32"/>
        <v>39</v>
      </c>
      <c r="Z14" s="9">
        <f t="shared" si="33"/>
        <v>50</v>
      </c>
      <c r="AA14" s="12">
        <f t="shared" si="34"/>
        <v>0</v>
      </c>
      <c r="AB14" s="33">
        <f t="shared" si="35"/>
        <v>628</v>
      </c>
      <c r="AC14" s="9"/>
    </row>
    <row r="15" spans="1:29" ht="18" customHeight="1">
      <c r="A15" s="9">
        <v>12</v>
      </c>
      <c r="B15" s="38" t="s">
        <v>130</v>
      </c>
      <c r="C15" s="38" t="s">
        <v>250</v>
      </c>
      <c r="D15" s="39" t="s">
        <v>131</v>
      </c>
      <c r="E15" s="39" t="s">
        <v>132</v>
      </c>
      <c r="F15" s="40" t="s">
        <v>3</v>
      </c>
      <c r="G15" s="41" t="str">
        <f t="shared" si="24"/>
        <v>ΟΚ</v>
      </c>
      <c r="H15" s="41"/>
      <c r="I15" s="41"/>
      <c r="J15" s="42"/>
      <c r="K15" s="37">
        <f t="shared" si="25"/>
        <v>0</v>
      </c>
      <c r="L15" s="37"/>
      <c r="M15" s="37">
        <f t="shared" si="26"/>
        <v>0</v>
      </c>
      <c r="N15" s="40"/>
      <c r="O15" s="37">
        <f t="shared" si="27"/>
        <v>0</v>
      </c>
      <c r="P15" s="37">
        <v>3</v>
      </c>
      <c r="Q15" s="37">
        <f t="shared" si="28"/>
        <v>360</v>
      </c>
      <c r="R15" s="37" t="s">
        <v>3</v>
      </c>
      <c r="S15" s="37">
        <f t="shared" si="29"/>
        <v>170</v>
      </c>
      <c r="T15" s="37"/>
      <c r="U15" s="37">
        <f t="shared" si="30"/>
        <v>0</v>
      </c>
      <c r="V15" s="37">
        <v>2</v>
      </c>
      <c r="W15" s="37">
        <f t="shared" si="31"/>
        <v>40</v>
      </c>
      <c r="X15" s="37">
        <v>1980</v>
      </c>
      <c r="Y15" s="37">
        <f t="shared" si="32"/>
        <v>38</v>
      </c>
      <c r="Z15" s="37">
        <f t="shared" si="33"/>
        <v>50</v>
      </c>
      <c r="AA15" s="43">
        <f t="shared" si="34"/>
        <v>0</v>
      </c>
      <c r="AB15" s="44">
        <f t="shared" si="35"/>
        <v>620</v>
      </c>
      <c r="AC15" s="38"/>
    </row>
    <row r="16" spans="1:29" ht="18" customHeight="1">
      <c r="A16" s="37">
        <v>13</v>
      </c>
      <c r="B16" s="22" t="s">
        <v>167</v>
      </c>
      <c r="C16" s="22" t="s">
        <v>264</v>
      </c>
      <c r="D16" s="32" t="s">
        <v>168</v>
      </c>
      <c r="E16" s="32" t="s">
        <v>169</v>
      </c>
      <c r="F16" s="6" t="s">
        <v>3</v>
      </c>
      <c r="G16" s="7" t="str">
        <f t="shared" si="24"/>
        <v>ΟΚ</v>
      </c>
      <c r="H16" s="7"/>
      <c r="I16" s="7"/>
      <c r="J16" s="15"/>
      <c r="K16" s="9">
        <f t="shared" si="25"/>
        <v>0</v>
      </c>
      <c r="L16" s="9"/>
      <c r="M16" s="9">
        <f t="shared" si="26"/>
        <v>0</v>
      </c>
      <c r="N16" s="10"/>
      <c r="O16" s="11">
        <f t="shared" si="27"/>
        <v>0</v>
      </c>
      <c r="P16" s="11">
        <v>3</v>
      </c>
      <c r="Q16" s="11">
        <f t="shared" si="28"/>
        <v>360</v>
      </c>
      <c r="R16" s="9"/>
      <c r="S16" s="9">
        <f t="shared" si="29"/>
        <v>0</v>
      </c>
      <c r="T16" s="9"/>
      <c r="U16" s="9">
        <f t="shared" si="30"/>
        <v>0</v>
      </c>
      <c r="V16" s="9">
        <v>8</v>
      </c>
      <c r="W16" s="9">
        <f t="shared" si="31"/>
        <v>160</v>
      </c>
      <c r="X16" s="9">
        <v>1971</v>
      </c>
      <c r="Y16" s="9">
        <f t="shared" si="32"/>
        <v>47</v>
      </c>
      <c r="Z16" s="9">
        <f t="shared" si="33"/>
        <v>0</v>
      </c>
      <c r="AA16" s="12">
        <f t="shared" si="34"/>
        <v>75</v>
      </c>
      <c r="AB16" s="33">
        <f t="shared" si="35"/>
        <v>595</v>
      </c>
      <c r="AC16" s="9"/>
    </row>
    <row r="17" spans="1:29" ht="18" customHeight="1">
      <c r="A17" s="9">
        <v>14</v>
      </c>
      <c r="B17" s="22" t="s">
        <v>101</v>
      </c>
      <c r="C17" s="22" t="s">
        <v>236</v>
      </c>
      <c r="D17" s="32" t="s">
        <v>102</v>
      </c>
      <c r="E17" s="32" t="s">
        <v>103</v>
      </c>
      <c r="F17" s="6" t="s">
        <v>3</v>
      </c>
      <c r="G17" s="7" t="str">
        <f t="shared" si="24"/>
        <v>ΟΚ</v>
      </c>
      <c r="H17" s="7"/>
      <c r="I17" s="7"/>
      <c r="J17" s="15"/>
      <c r="K17" s="9">
        <f t="shared" si="25"/>
        <v>0</v>
      </c>
      <c r="L17" s="9"/>
      <c r="M17" s="9">
        <f t="shared" si="26"/>
        <v>0</v>
      </c>
      <c r="N17" s="10"/>
      <c r="O17" s="11">
        <f t="shared" si="27"/>
        <v>0</v>
      </c>
      <c r="P17" s="11">
        <v>3</v>
      </c>
      <c r="Q17" s="11">
        <f t="shared" si="28"/>
        <v>360</v>
      </c>
      <c r="R17" s="9"/>
      <c r="S17" s="9">
        <f t="shared" si="29"/>
        <v>0</v>
      </c>
      <c r="T17" s="9"/>
      <c r="U17" s="9">
        <f t="shared" si="30"/>
        <v>0</v>
      </c>
      <c r="V17" s="9">
        <v>6</v>
      </c>
      <c r="W17" s="9">
        <f t="shared" si="31"/>
        <v>120</v>
      </c>
      <c r="X17" s="9">
        <v>1976</v>
      </c>
      <c r="Y17" s="9">
        <f t="shared" si="32"/>
        <v>42</v>
      </c>
      <c r="Z17" s="9">
        <f t="shared" si="33"/>
        <v>0</v>
      </c>
      <c r="AA17" s="12">
        <f t="shared" si="34"/>
        <v>75</v>
      </c>
      <c r="AB17" s="33">
        <f t="shared" si="35"/>
        <v>555</v>
      </c>
      <c r="AC17" s="9"/>
    </row>
    <row r="18" spans="1:29" ht="18" customHeight="1">
      <c r="A18" s="37">
        <v>15</v>
      </c>
      <c r="B18" s="22" t="s">
        <v>146</v>
      </c>
      <c r="C18" s="22" t="s">
        <v>256</v>
      </c>
      <c r="D18" s="32" t="s">
        <v>147</v>
      </c>
      <c r="E18" s="32" t="s">
        <v>148</v>
      </c>
      <c r="F18" s="6" t="s">
        <v>3</v>
      </c>
      <c r="G18" s="7" t="str">
        <f t="shared" si="24"/>
        <v>ΟΚ</v>
      </c>
      <c r="H18" s="7"/>
      <c r="I18" s="7"/>
      <c r="J18" s="15">
        <v>24</v>
      </c>
      <c r="K18" s="9">
        <f t="shared" si="25"/>
        <v>408</v>
      </c>
      <c r="L18" s="9"/>
      <c r="M18" s="9">
        <f t="shared" si="26"/>
        <v>0</v>
      </c>
      <c r="N18" s="10">
        <v>1</v>
      </c>
      <c r="O18" s="11">
        <f t="shared" si="27"/>
        <v>60</v>
      </c>
      <c r="P18" s="11"/>
      <c r="Q18" s="11">
        <f t="shared" si="28"/>
        <v>0</v>
      </c>
      <c r="R18" s="9"/>
      <c r="S18" s="9">
        <f t="shared" si="29"/>
        <v>0</v>
      </c>
      <c r="T18" s="9"/>
      <c r="U18" s="9">
        <f t="shared" si="30"/>
        <v>0</v>
      </c>
      <c r="V18" s="9"/>
      <c r="W18" s="9">
        <f t="shared" si="31"/>
        <v>0</v>
      </c>
      <c r="X18" s="9">
        <v>1968</v>
      </c>
      <c r="Y18" s="9">
        <f t="shared" si="32"/>
        <v>50</v>
      </c>
      <c r="Z18" s="9">
        <f t="shared" si="33"/>
        <v>0</v>
      </c>
      <c r="AA18" s="12">
        <f t="shared" si="34"/>
        <v>75</v>
      </c>
      <c r="AB18" s="33">
        <f t="shared" si="35"/>
        <v>543</v>
      </c>
      <c r="AC18" s="9"/>
    </row>
    <row r="19" spans="1:29" ht="18" customHeight="1">
      <c r="A19" s="9">
        <v>16</v>
      </c>
      <c r="B19" s="38" t="s">
        <v>140</v>
      </c>
      <c r="C19" s="38" t="s">
        <v>254</v>
      </c>
      <c r="D19" s="39" t="s">
        <v>141</v>
      </c>
      <c r="E19" s="39" t="s">
        <v>142</v>
      </c>
      <c r="F19" s="40" t="s">
        <v>3</v>
      </c>
      <c r="G19" s="41" t="str">
        <f t="shared" si="24"/>
        <v>ΟΚ</v>
      </c>
      <c r="H19" s="41"/>
      <c r="I19" s="41" t="s">
        <v>3</v>
      </c>
      <c r="J19" s="42">
        <v>24</v>
      </c>
      <c r="K19" s="37">
        <f t="shared" si="25"/>
        <v>408</v>
      </c>
      <c r="L19" s="37"/>
      <c r="M19" s="37">
        <f t="shared" si="26"/>
        <v>0</v>
      </c>
      <c r="N19" s="40">
        <v>1</v>
      </c>
      <c r="O19" s="37">
        <f t="shared" si="27"/>
        <v>60</v>
      </c>
      <c r="P19" s="37"/>
      <c r="Q19" s="37">
        <f t="shared" si="28"/>
        <v>0</v>
      </c>
      <c r="R19" s="37"/>
      <c r="S19" s="37">
        <f t="shared" si="29"/>
        <v>0</v>
      </c>
      <c r="T19" s="37"/>
      <c r="U19" s="37">
        <f t="shared" si="30"/>
        <v>0</v>
      </c>
      <c r="V19" s="37"/>
      <c r="W19" s="37">
        <f t="shared" si="31"/>
        <v>0</v>
      </c>
      <c r="X19" s="37">
        <v>1972</v>
      </c>
      <c r="Y19" s="37">
        <f t="shared" si="32"/>
        <v>46</v>
      </c>
      <c r="Z19" s="37">
        <f t="shared" si="33"/>
        <v>0</v>
      </c>
      <c r="AA19" s="43">
        <f t="shared" si="34"/>
        <v>75</v>
      </c>
      <c r="AB19" s="44">
        <f t="shared" si="35"/>
        <v>543</v>
      </c>
      <c r="AC19" s="37"/>
    </row>
    <row r="20" spans="1:29" ht="18" customHeight="1">
      <c r="A20" s="37">
        <v>17</v>
      </c>
      <c r="B20" s="22" t="s">
        <v>104</v>
      </c>
      <c r="C20" s="22" t="s">
        <v>237</v>
      </c>
      <c r="D20" s="32" t="s">
        <v>105</v>
      </c>
      <c r="E20" s="32" t="s">
        <v>97</v>
      </c>
      <c r="F20" s="6" t="s">
        <v>3</v>
      </c>
      <c r="G20" s="7" t="str">
        <f t="shared" si="24"/>
        <v>ΟΚ</v>
      </c>
      <c r="H20" s="7"/>
      <c r="I20" s="7"/>
      <c r="J20" s="15"/>
      <c r="K20" s="9">
        <f t="shared" si="25"/>
        <v>0</v>
      </c>
      <c r="L20" s="9"/>
      <c r="M20" s="9">
        <f t="shared" si="26"/>
        <v>0</v>
      </c>
      <c r="N20" s="10">
        <v>2</v>
      </c>
      <c r="O20" s="11">
        <f t="shared" si="27"/>
        <v>120</v>
      </c>
      <c r="P20" s="11"/>
      <c r="Q20" s="11">
        <f t="shared" si="28"/>
        <v>0</v>
      </c>
      <c r="R20" s="9" t="s">
        <v>3</v>
      </c>
      <c r="S20" s="9">
        <f t="shared" si="29"/>
        <v>170</v>
      </c>
      <c r="T20" s="9"/>
      <c r="U20" s="9">
        <f t="shared" si="30"/>
        <v>0</v>
      </c>
      <c r="V20" s="9">
        <v>7</v>
      </c>
      <c r="W20" s="9">
        <f t="shared" si="31"/>
        <v>140</v>
      </c>
      <c r="X20" s="9">
        <v>1980</v>
      </c>
      <c r="Y20" s="9">
        <f t="shared" si="32"/>
        <v>38</v>
      </c>
      <c r="Z20" s="9">
        <f t="shared" si="33"/>
        <v>50</v>
      </c>
      <c r="AA20" s="12">
        <f t="shared" si="34"/>
        <v>0</v>
      </c>
      <c r="AB20" s="33">
        <f t="shared" si="35"/>
        <v>480</v>
      </c>
      <c r="AC20" s="9"/>
    </row>
    <row r="21" spans="1:29" ht="18" customHeight="1">
      <c r="A21" s="9">
        <v>18</v>
      </c>
      <c r="B21" s="22" t="s">
        <v>170</v>
      </c>
      <c r="C21" s="22" t="s">
        <v>231</v>
      </c>
      <c r="D21" s="32" t="s">
        <v>171</v>
      </c>
      <c r="E21" s="32" t="s">
        <v>25</v>
      </c>
      <c r="F21" s="6" t="s">
        <v>3</v>
      </c>
      <c r="G21" s="7" t="str">
        <f t="shared" si="24"/>
        <v>ΟΚ</v>
      </c>
      <c r="H21" s="7"/>
      <c r="I21" s="7"/>
      <c r="J21" s="15"/>
      <c r="K21" s="9">
        <f t="shared" si="25"/>
        <v>0</v>
      </c>
      <c r="L21" s="9"/>
      <c r="M21" s="9">
        <f t="shared" si="26"/>
        <v>0</v>
      </c>
      <c r="N21" s="10"/>
      <c r="O21" s="11">
        <f t="shared" si="27"/>
        <v>0</v>
      </c>
      <c r="P21" s="11">
        <v>3</v>
      </c>
      <c r="Q21" s="11">
        <f t="shared" si="28"/>
        <v>360</v>
      </c>
      <c r="R21" s="9"/>
      <c r="S21" s="9">
        <f t="shared" si="29"/>
        <v>0</v>
      </c>
      <c r="T21" s="9"/>
      <c r="U21" s="9">
        <f t="shared" si="30"/>
        <v>0</v>
      </c>
      <c r="V21" s="9">
        <v>3</v>
      </c>
      <c r="W21" s="9">
        <f t="shared" si="31"/>
        <v>60</v>
      </c>
      <c r="X21" s="9">
        <v>1980</v>
      </c>
      <c r="Y21" s="9">
        <f t="shared" si="32"/>
        <v>38</v>
      </c>
      <c r="Z21" s="9">
        <f t="shared" si="33"/>
        <v>50</v>
      </c>
      <c r="AA21" s="12">
        <f t="shared" si="34"/>
        <v>0</v>
      </c>
      <c r="AB21" s="33">
        <f t="shared" si="35"/>
        <v>470</v>
      </c>
      <c r="AC21" s="9"/>
    </row>
    <row r="22" spans="1:29" ht="18" customHeight="1">
      <c r="A22" s="37">
        <v>19</v>
      </c>
      <c r="B22" s="22" t="s">
        <v>124</v>
      </c>
      <c r="C22" s="22" t="s">
        <v>246</v>
      </c>
      <c r="D22" s="32" t="s">
        <v>125</v>
      </c>
      <c r="E22" s="32" t="s">
        <v>44</v>
      </c>
      <c r="F22" s="6" t="s">
        <v>3</v>
      </c>
      <c r="G22" s="7" t="str">
        <f t="shared" si="24"/>
        <v>ΟΚ</v>
      </c>
      <c r="H22" s="7"/>
      <c r="I22" s="7"/>
      <c r="J22" s="15"/>
      <c r="K22" s="9">
        <f t="shared" si="25"/>
        <v>0</v>
      </c>
      <c r="L22" s="9"/>
      <c r="M22" s="9">
        <f t="shared" si="26"/>
        <v>0</v>
      </c>
      <c r="N22" s="10"/>
      <c r="O22" s="11">
        <f t="shared" si="27"/>
        <v>0</v>
      </c>
      <c r="P22" s="11">
        <v>3</v>
      </c>
      <c r="Q22" s="11">
        <f t="shared" si="28"/>
        <v>360</v>
      </c>
      <c r="R22" s="9"/>
      <c r="S22" s="9">
        <f t="shared" si="29"/>
        <v>0</v>
      </c>
      <c r="T22" s="9"/>
      <c r="U22" s="9">
        <f t="shared" si="30"/>
        <v>0</v>
      </c>
      <c r="V22" s="9">
        <v>1</v>
      </c>
      <c r="W22" s="9">
        <f t="shared" si="31"/>
        <v>20</v>
      </c>
      <c r="X22" s="9">
        <v>1991</v>
      </c>
      <c r="Y22" s="9">
        <f t="shared" si="32"/>
        <v>27</v>
      </c>
      <c r="Z22" s="9">
        <f t="shared" si="33"/>
        <v>50</v>
      </c>
      <c r="AA22" s="12">
        <f t="shared" si="34"/>
        <v>0</v>
      </c>
      <c r="AB22" s="33">
        <f t="shared" si="35"/>
        <v>430</v>
      </c>
      <c r="AC22" s="9"/>
    </row>
    <row r="23" spans="1:29" ht="18" customHeight="1">
      <c r="A23" s="9">
        <v>20</v>
      </c>
      <c r="B23" s="22" t="s">
        <v>45</v>
      </c>
      <c r="C23" s="22" t="s">
        <v>216</v>
      </c>
      <c r="D23" s="32" t="s">
        <v>46</v>
      </c>
      <c r="E23" s="32" t="s">
        <v>47</v>
      </c>
      <c r="F23" s="6" t="s">
        <v>3</v>
      </c>
      <c r="G23" s="7" t="str">
        <f t="shared" si="24"/>
        <v>ΟΚ</v>
      </c>
      <c r="H23" s="7"/>
      <c r="I23" s="7"/>
      <c r="J23" s="15">
        <v>2</v>
      </c>
      <c r="K23" s="9">
        <f t="shared" si="25"/>
        <v>34</v>
      </c>
      <c r="L23" s="9"/>
      <c r="M23" s="9">
        <f t="shared" si="26"/>
        <v>0</v>
      </c>
      <c r="N23" s="10"/>
      <c r="O23" s="11">
        <f t="shared" si="27"/>
        <v>0</v>
      </c>
      <c r="P23" s="11"/>
      <c r="Q23" s="11">
        <f t="shared" si="28"/>
        <v>0</v>
      </c>
      <c r="R23" s="9" t="s">
        <v>3</v>
      </c>
      <c r="S23" s="9">
        <f t="shared" si="29"/>
        <v>170</v>
      </c>
      <c r="T23" s="9"/>
      <c r="U23" s="9">
        <f t="shared" si="30"/>
        <v>0</v>
      </c>
      <c r="V23" s="9">
        <v>8</v>
      </c>
      <c r="W23" s="9">
        <f t="shared" si="31"/>
        <v>160</v>
      </c>
      <c r="X23" s="9">
        <v>1982</v>
      </c>
      <c r="Y23" s="9">
        <f t="shared" si="32"/>
        <v>36</v>
      </c>
      <c r="Z23" s="9">
        <f t="shared" si="33"/>
        <v>50</v>
      </c>
      <c r="AA23" s="12">
        <f t="shared" si="34"/>
        <v>0</v>
      </c>
      <c r="AB23" s="33">
        <f t="shared" si="35"/>
        <v>414</v>
      </c>
      <c r="AC23" s="9"/>
    </row>
    <row r="24" spans="1:29" ht="18" customHeight="1">
      <c r="A24" s="37">
        <v>21</v>
      </c>
      <c r="B24" s="22" t="s">
        <v>205</v>
      </c>
      <c r="C24" s="22" t="s">
        <v>276</v>
      </c>
      <c r="D24" s="32" t="s">
        <v>206</v>
      </c>
      <c r="E24" s="32" t="s">
        <v>58</v>
      </c>
      <c r="F24" s="6" t="s">
        <v>3</v>
      </c>
      <c r="G24" s="7" t="str">
        <f t="shared" si="24"/>
        <v>ΟΚ</v>
      </c>
      <c r="H24" s="7"/>
      <c r="I24" s="7"/>
      <c r="J24" s="15"/>
      <c r="K24" s="9">
        <f t="shared" si="25"/>
        <v>0</v>
      </c>
      <c r="L24" s="9"/>
      <c r="M24" s="9">
        <f t="shared" si="26"/>
        <v>0</v>
      </c>
      <c r="N24" s="10"/>
      <c r="O24" s="11">
        <f t="shared" si="27"/>
        <v>0</v>
      </c>
      <c r="P24" s="11"/>
      <c r="Q24" s="11">
        <f t="shared" si="28"/>
        <v>0</v>
      </c>
      <c r="R24" s="9" t="s">
        <v>3</v>
      </c>
      <c r="S24" s="9">
        <f t="shared" si="29"/>
        <v>170</v>
      </c>
      <c r="T24" s="9"/>
      <c r="U24" s="9">
        <f t="shared" si="30"/>
        <v>0</v>
      </c>
      <c r="V24" s="9">
        <v>8</v>
      </c>
      <c r="W24" s="9">
        <f t="shared" si="31"/>
        <v>160</v>
      </c>
      <c r="X24" s="9">
        <v>1966</v>
      </c>
      <c r="Y24" s="9">
        <f t="shared" si="32"/>
        <v>52</v>
      </c>
      <c r="Z24" s="9">
        <f t="shared" si="33"/>
        <v>0</v>
      </c>
      <c r="AA24" s="12">
        <f t="shared" si="34"/>
        <v>75</v>
      </c>
      <c r="AB24" s="33">
        <f t="shared" si="35"/>
        <v>405</v>
      </c>
      <c r="AC24" s="9"/>
    </row>
    <row r="25" spans="1:29" ht="18" customHeight="1">
      <c r="A25" s="9">
        <v>22</v>
      </c>
      <c r="B25" s="22" t="s">
        <v>160</v>
      </c>
      <c r="C25" s="22" t="s">
        <v>261</v>
      </c>
      <c r="D25" s="32" t="s">
        <v>161</v>
      </c>
      <c r="E25" s="32" t="s">
        <v>115</v>
      </c>
      <c r="F25" s="6" t="s">
        <v>3</v>
      </c>
      <c r="G25" s="7" t="str">
        <f t="shared" si="24"/>
        <v>ΟΚ</v>
      </c>
      <c r="H25" s="7"/>
      <c r="I25" s="7"/>
      <c r="J25" s="15"/>
      <c r="K25" s="9">
        <f t="shared" si="25"/>
        <v>0</v>
      </c>
      <c r="L25" s="9"/>
      <c r="M25" s="9">
        <f t="shared" si="26"/>
        <v>0</v>
      </c>
      <c r="N25" s="10">
        <v>1</v>
      </c>
      <c r="O25" s="11">
        <f t="shared" si="27"/>
        <v>60</v>
      </c>
      <c r="P25" s="11"/>
      <c r="Q25" s="11">
        <f t="shared" si="28"/>
        <v>0</v>
      </c>
      <c r="R25" s="9" t="s">
        <v>3</v>
      </c>
      <c r="S25" s="9">
        <f t="shared" si="29"/>
        <v>170</v>
      </c>
      <c r="T25" s="9"/>
      <c r="U25" s="9">
        <f t="shared" si="30"/>
        <v>0</v>
      </c>
      <c r="V25" s="9">
        <v>5</v>
      </c>
      <c r="W25" s="9">
        <f t="shared" si="31"/>
        <v>100</v>
      </c>
      <c r="X25" s="9">
        <v>1984</v>
      </c>
      <c r="Y25" s="9">
        <f t="shared" si="32"/>
        <v>34</v>
      </c>
      <c r="Z25" s="9">
        <f t="shared" si="33"/>
        <v>50</v>
      </c>
      <c r="AA25" s="12">
        <f t="shared" si="34"/>
        <v>0</v>
      </c>
      <c r="AB25" s="33">
        <f t="shared" si="35"/>
        <v>380</v>
      </c>
      <c r="AC25" s="9"/>
    </row>
    <row r="26" spans="1:29" ht="18" customHeight="1">
      <c r="A26" s="37">
        <v>23</v>
      </c>
      <c r="B26" s="22" t="s">
        <v>183</v>
      </c>
      <c r="C26" s="22" t="s">
        <v>268</v>
      </c>
      <c r="D26" s="32" t="s">
        <v>184</v>
      </c>
      <c r="E26" s="32" t="s">
        <v>185</v>
      </c>
      <c r="F26" s="6" t="s">
        <v>3</v>
      </c>
      <c r="G26" s="7" t="str">
        <f t="shared" si="24"/>
        <v>ΟΚ</v>
      </c>
      <c r="H26" s="7"/>
      <c r="I26" s="7"/>
      <c r="J26" s="15"/>
      <c r="K26" s="9">
        <f t="shared" si="25"/>
        <v>0</v>
      </c>
      <c r="L26" s="9"/>
      <c r="M26" s="9">
        <f t="shared" si="26"/>
        <v>0</v>
      </c>
      <c r="N26" s="10">
        <v>2</v>
      </c>
      <c r="O26" s="11">
        <f t="shared" si="27"/>
        <v>120</v>
      </c>
      <c r="P26" s="11"/>
      <c r="Q26" s="11">
        <f t="shared" si="28"/>
        <v>0</v>
      </c>
      <c r="R26" s="9"/>
      <c r="S26" s="9">
        <f t="shared" si="29"/>
        <v>0</v>
      </c>
      <c r="T26" s="9" t="s">
        <v>3</v>
      </c>
      <c r="U26" s="9">
        <f t="shared" si="30"/>
        <v>120</v>
      </c>
      <c r="V26" s="9">
        <v>4</v>
      </c>
      <c r="W26" s="9">
        <f t="shared" si="31"/>
        <v>80</v>
      </c>
      <c r="X26" s="9">
        <v>1981</v>
      </c>
      <c r="Y26" s="9">
        <f t="shared" si="32"/>
        <v>37</v>
      </c>
      <c r="Z26" s="9">
        <f t="shared" si="33"/>
        <v>50</v>
      </c>
      <c r="AA26" s="12">
        <f t="shared" si="34"/>
        <v>0</v>
      </c>
      <c r="AB26" s="33">
        <f t="shared" si="35"/>
        <v>370</v>
      </c>
      <c r="AC26" s="9"/>
    </row>
    <row r="27" spans="1:29" ht="18" customHeight="1">
      <c r="A27" s="9">
        <v>24</v>
      </c>
      <c r="B27" s="22" t="s">
        <v>80</v>
      </c>
      <c r="C27" s="22" t="s">
        <v>228</v>
      </c>
      <c r="D27" s="32" t="s">
        <v>81</v>
      </c>
      <c r="E27" s="32" t="s">
        <v>25</v>
      </c>
      <c r="F27" s="6" t="s">
        <v>3</v>
      </c>
      <c r="G27" s="7" t="str">
        <f t="shared" si="24"/>
        <v>ΟΚ</v>
      </c>
      <c r="H27" s="7"/>
      <c r="I27" s="7"/>
      <c r="J27" s="15"/>
      <c r="K27" s="9">
        <f t="shared" si="25"/>
        <v>0</v>
      </c>
      <c r="L27" s="9"/>
      <c r="M27" s="9">
        <f t="shared" si="26"/>
        <v>0</v>
      </c>
      <c r="N27" s="10"/>
      <c r="O27" s="11">
        <f t="shared" si="27"/>
        <v>0</v>
      </c>
      <c r="P27" s="11"/>
      <c r="Q27" s="11">
        <f t="shared" si="28"/>
        <v>0</v>
      </c>
      <c r="R27" s="9" t="s">
        <v>3</v>
      </c>
      <c r="S27" s="9">
        <f t="shared" si="29"/>
        <v>170</v>
      </c>
      <c r="T27" s="9"/>
      <c r="U27" s="9">
        <f t="shared" si="30"/>
        <v>0</v>
      </c>
      <c r="V27" s="9">
        <v>6</v>
      </c>
      <c r="W27" s="9">
        <f t="shared" si="31"/>
        <v>120</v>
      </c>
      <c r="X27" s="9">
        <v>1971</v>
      </c>
      <c r="Y27" s="9">
        <f t="shared" si="32"/>
        <v>47</v>
      </c>
      <c r="Z27" s="9">
        <f t="shared" si="33"/>
        <v>0</v>
      </c>
      <c r="AA27" s="12">
        <f t="shared" si="34"/>
        <v>75</v>
      </c>
      <c r="AB27" s="33">
        <f t="shared" si="35"/>
        <v>365</v>
      </c>
      <c r="AC27" s="9"/>
    </row>
    <row r="28" spans="1:29" ht="18" customHeight="1">
      <c r="A28" s="37">
        <v>25</v>
      </c>
      <c r="B28" s="22" t="s">
        <v>95</v>
      </c>
      <c r="C28" s="22" t="s">
        <v>235</v>
      </c>
      <c r="D28" s="32" t="s">
        <v>96</v>
      </c>
      <c r="E28" s="32" t="s">
        <v>97</v>
      </c>
      <c r="F28" s="6" t="s">
        <v>3</v>
      </c>
      <c r="G28" s="7" t="str">
        <f t="shared" si="24"/>
        <v>ΟΚ</v>
      </c>
      <c r="H28" s="7"/>
      <c r="I28" s="7"/>
      <c r="J28" s="15"/>
      <c r="K28" s="9">
        <f t="shared" si="25"/>
        <v>0</v>
      </c>
      <c r="L28" s="9"/>
      <c r="M28" s="9">
        <f t="shared" si="26"/>
        <v>0</v>
      </c>
      <c r="N28" s="10">
        <v>2</v>
      </c>
      <c r="O28" s="11">
        <f t="shared" si="27"/>
        <v>120</v>
      </c>
      <c r="P28" s="11"/>
      <c r="Q28" s="11">
        <f t="shared" si="28"/>
        <v>0</v>
      </c>
      <c r="R28" s="9"/>
      <c r="S28" s="9">
        <f t="shared" si="29"/>
        <v>0</v>
      </c>
      <c r="T28" s="9"/>
      <c r="U28" s="9">
        <f t="shared" si="30"/>
        <v>0</v>
      </c>
      <c r="V28" s="9">
        <v>8</v>
      </c>
      <c r="W28" s="9">
        <f t="shared" si="31"/>
        <v>160</v>
      </c>
      <c r="X28" s="9">
        <v>1982</v>
      </c>
      <c r="Y28" s="9">
        <f t="shared" si="32"/>
        <v>36</v>
      </c>
      <c r="Z28" s="9">
        <f t="shared" si="33"/>
        <v>50</v>
      </c>
      <c r="AA28" s="12">
        <f t="shared" si="34"/>
        <v>0</v>
      </c>
      <c r="AB28" s="33">
        <f t="shared" si="35"/>
        <v>330</v>
      </c>
      <c r="AC28" s="9"/>
    </row>
    <row r="29" spans="1:29" ht="18" customHeight="1">
      <c r="A29" s="9">
        <v>26</v>
      </c>
      <c r="B29" s="22" t="s">
        <v>29</v>
      </c>
      <c r="C29" s="22" t="s">
        <v>212</v>
      </c>
      <c r="D29" s="32" t="s">
        <v>30</v>
      </c>
      <c r="E29" s="32" t="s">
        <v>31</v>
      </c>
      <c r="F29" s="6" t="s">
        <v>3</v>
      </c>
      <c r="G29" s="7" t="str">
        <f t="shared" si="24"/>
        <v>ΟΚ</v>
      </c>
      <c r="H29" s="7"/>
      <c r="I29" s="7"/>
      <c r="J29" s="15">
        <v>3</v>
      </c>
      <c r="K29" s="9">
        <f t="shared" si="25"/>
        <v>51</v>
      </c>
      <c r="L29" s="9"/>
      <c r="M29" s="9">
        <f t="shared" si="26"/>
        <v>0</v>
      </c>
      <c r="N29" s="10">
        <v>1</v>
      </c>
      <c r="O29" s="11">
        <f t="shared" si="27"/>
        <v>60</v>
      </c>
      <c r="P29" s="11"/>
      <c r="Q29" s="11">
        <f t="shared" si="28"/>
        <v>0</v>
      </c>
      <c r="R29" s="9"/>
      <c r="S29" s="9">
        <f t="shared" si="29"/>
        <v>0</v>
      </c>
      <c r="T29" s="9" t="s">
        <v>3</v>
      </c>
      <c r="U29" s="9">
        <f t="shared" si="30"/>
        <v>120</v>
      </c>
      <c r="V29" s="9">
        <v>1</v>
      </c>
      <c r="W29" s="9">
        <f t="shared" si="31"/>
        <v>20</v>
      </c>
      <c r="X29" s="9">
        <v>1973</v>
      </c>
      <c r="Y29" s="9">
        <f t="shared" si="32"/>
        <v>45</v>
      </c>
      <c r="Z29" s="9">
        <f t="shared" si="33"/>
        <v>0</v>
      </c>
      <c r="AA29" s="12">
        <f t="shared" si="34"/>
        <v>75</v>
      </c>
      <c r="AB29" s="33">
        <f t="shared" si="35"/>
        <v>326</v>
      </c>
      <c r="AC29" s="9"/>
    </row>
    <row r="30" spans="1:29" ht="18" customHeight="1">
      <c r="A30" s="37">
        <v>27</v>
      </c>
      <c r="B30" s="22" t="s">
        <v>26</v>
      </c>
      <c r="C30" s="22" t="s">
        <v>209</v>
      </c>
      <c r="D30" s="32" t="s">
        <v>27</v>
      </c>
      <c r="E30" s="32" t="s">
        <v>28</v>
      </c>
      <c r="F30" s="6" t="s">
        <v>3</v>
      </c>
      <c r="G30" s="7" t="str">
        <f t="shared" si="24"/>
        <v>ΟΚ</v>
      </c>
      <c r="H30" s="7"/>
      <c r="I30" s="7"/>
      <c r="J30" s="15"/>
      <c r="K30" s="9">
        <f t="shared" si="25"/>
        <v>0</v>
      </c>
      <c r="L30" s="9"/>
      <c r="M30" s="9">
        <f t="shared" si="26"/>
        <v>0</v>
      </c>
      <c r="N30" s="10">
        <v>1</v>
      </c>
      <c r="O30" s="11">
        <f t="shared" si="27"/>
        <v>60</v>
      </c>
      <c r="P30" s="11"/>
      <c r="Q30" s="11">
        <f t="shared" si="28"/>
        <v>0</v>
      </c>
      <c r="R30" s="9" t="s">
        <v>3</v>
      </c>
      <c r="S30" s="9">
        <f t="shared" si="29"/>
        <v>170</v>
      </c>
      <c r="T30" s="9"/>
      <c r="U30" s="9">
        <f t="shared" si="30"/>
        <v>0</v>
      </c>
      <c r="V30" s="9">
        <v>1</v>
      </c>
      <c r="W30" s="9">
        <f t="shared" si="31"/>
        <v>20</v>
      </c>
      <c r="X30" s="9">
        <v>1969</v>
      </c>
      <c r="Y30" s="9">
        <f t="shared" si="32"/>
        <v>49</v>
      </c>
      <c r="Z30" s="9">
        <f t="shared" si="33"/>
        <v>0</v>
      </c>
      <c r="AA30" s="12">
        <f t="shared" si="34"/>
        <v>75</v>
      </c>
      <c r="AB30" s="33">
        <f t="shared" si="35"/>
        <v>325</v>
      </c>
      <c r="AC30" s="9"/>
    </row>
    <row r="31" spans="1:29" ht="18" customHeight="1">
      <c r="A31" s="9">
        <v>28</v>
      </c>
      <c r="B31" s="22" t="s">
        <v>136</v>
      </c>
      <c r="C31" s="22" t="s">
        <v>252</v>
      </c>
      <c r="D31" s="32" t="s">
        <v>137</v>
      </c>
      <c r="E31" s="32" t="s">
        <v>44</v>
      </c>
      <c r="F31" s="6" t="s">
        <v>3</v>
      </c>
      <c r="G31" s="7" t="str">
        <f t="shared" si="24"/>
        <v>ΟΚ</v>
      </c>
      <c r="H31" s="7"/>
      <c r="I31" s="7"/>
      <c r="J31" s="15"/>
      <c r="K31" s="9">
        <f t="shared" si="25"/>
        <v>0</v>
      </c>
      <c r="L31" s="9"/>
      <c r="M31" s="9">
        <f t="shared" si="26"/>
        <v>0</v>
      </c>
      <c r="N31" s="10">
        <v>1</v>
      </c>
      <c r="O31" s="11">
        <f t="shared" si="27"/>
        <v>60</v>
      </c>
      <c r="P31" s="11"/>
      <c r="Q31" s="11">
        <f t="shared" si="28"/>
        <v>0</v>
      </c>
      <c r="R31" s="9" t="s">
        <v>3</v>
      </c>
      <c r="S31" s="9">
        <f t="shared" si="29"/>
        <v>170</v>
      </c>
      <c r="T31" s="9"/>
      <c r="U31" s="9">
        <f t="shared" si="30"/>
        <v>0</v>
      </c>
      <c r="V31" s="9">
        <v>1</v>
      </c>
      <c r="W31" s="9">
        <f t="shared" si="31"/>
        <v>20</v>
      </c>
      <c r="X31" s="9">
        <v>1968</v>
      </c>
      <c r="Y31" s="9">
        <f t="shared" si="32"/>
        <v>50</v>
      </c>
      <c r="Z31" s="9">
        <f t="shared" si="33"/>
        <v>0</v>
      </c>
      <c r="AA31" s="12">
        <f t="shared" si="34"/>
        <v>75</v>
      </c>
      <c r="AB31" s="33">
        <f t="shared" si="35"/>
        <v>325</v>
      </c>
      <c r="AC31" s="9"/>
    </row>
    <row r="32" spans="1:29" ht="18" customHeight="1">
      <c r="A32" s="37">
        <v>29</v>
      </c>
      <c r="B32" s="22" t="s">
        <v>56</v>
      </c>
      <c r="C32" s="22" t="s">
        <v>220</v>
      </c>
      <c r="D32" s="32" t="s">
        <v>57</v>
      </c>
      <c r="E32" s="32" t="s">
        <v>58</v>
      </c>
      <c r="F32" s="6" t="s">
        <v>3</v>
      </c>
      <c r="G32" s="7" t="str">
        <f t="shared" si="24"/>
        <v>ΟΚ</v>
      </c>
      <c r="H32" s="7"/>
      <c r="I32" s="7"/>
      <c r="J32" s="15">
        <v>14</v>
      </c>
      <c r="K32" s="9">
        <f t="shared" si="25"/>
        <v>238</v>
      </c>
      <c r="L32" s="9"/>
      <c r="M32" s="9">
        <f t="shared" si="26"/>
        <v>0</v>
      </c>
      <c r="N32" s="10"/>
      <c r="O32" s="11">
        <f t="shared" si="27"/>
        <v>0</v>
      </c>
      <c r="P32" s="11"/>
      <c r="Q32" s="11">
        <f t="shared" si="28"/>
        <v>0</v>
      </c>
      <c r="R32" s="9"/>
      <c r="S32" s="9">
        <f t="shared" si="29"/>
        <v>0</v>
      </c>
      <c r="T32" s="9"/>
      <c r="U32" s="9">
        <f t="shared" si="30"/>
        <v>0</v>
      </c>
      <c r="V32" s="9"/>
      <c r="W32" s="9">
        <f t="shared" si="31"/>
        <v>0</v>
      </c>
      <c r="X32" s="9">
        <v>1973</v>
      </c>
      <c r="Y32" s="9">
        <f t="shared" si="32"/>
        <v>45</v>
      </c>
      <c r="Z32" s="9">
        <f t="shared" si="33"/>
        <v>0</v>
      </c>
      <c r="AA32" s="12">
        <f t="shared" si="34"/>
        <v>75</v>
      </c>
      <c r="AB32" s="33">
        <f t="shared" si="35"/>
        <v>313</v>
      </c>
      <c r="AC32" s="9"/>
    </row>
    <row r="33" spans="1:29" ht="18" customHeight="1">
      <c r="A33" s="9">
        <v>30</v>
      </c>
      <c r="B33" s="22" t="s">
        <v>77</v>
      </c>
      <c r="C33" s="22" t="s">
        <v>227</v>
      </c>
      <c r="D33" s="32" t="s">
        <v>78</v>
      </c>
      <c r="E33" s="32" t="s">
        <v>79</v>
      </c>
      <c r="F33" s="6" t="s">
        <v>3</v>
      </c>
      <c r="G33" s="7" t="str">
        <f t="shared" si="24"/>
        <v>ΟΚ</v>
      </c>
      <c r="H33" s="7"/>
      <c r="I33" s="7"/>
      <c r="J33" s="15"/>
      <c r="K33" s="9">
        <f t="shared" si="25"/>
        <v>0</v>
      </c>
      <c r="L33" s="9"/>
      <c r="M33" s="9">
        <f t="shared" si="26"/>
        <v>0</v>
      </c>
      <c r="N33" s="10">
        <v>1</v>
      </c>
      <c r="O33" s="11">
        <f t="shared" si="27"/>
        <v>60</v>
      </c>
      <c r="P33" s="11"/>
      <c r="Q33" s="11">
        <f t="shared" si="28"/>
        <v>0</v>
      </c>
      <c r="R33" s="9" t="s">
        <v>3</v>
      </c>
      <c r="S33" s="9">
        <f t="shared" si="29"/>
        <v>170</v>
      </c>
      <c r="T33" s="9"/>
      <c r="U33" s="9">
        <f t="shared" si="30"/>
        <v>0</v>
      </c>
      <c r="V33" s="9"/>
      <c r="W33" s="9">
        <f t="shared" si="31"/>
        <v>0</v>
      </c>
      <c r="X33" s="9">
        <v>1974</v>
      </c>
      <c r="Y33" s="9">
        <f t="shared" si="32"/>
        <v>44</v>
      </c>
      <c r="Z33" s="9">
        <f t="shared" si="33"/>
        <v>0</v>
      </c>
      <c r="AA33" s="12">
        <f t="shared" si="34"/>
        <v>75</v>
      </c>
      <c r="AB33" s="33">
        <f t="shared" si="35"/>
        <v>305</v>
      </c>
      <c r="AC33" s="9"/>
    </row>
    <row r="34" spans="1:29" ht="18" customHeight="1">
      <c r="A34" s="37">
        <v>31</v>
      </c>
      <c r="B34" s="22" t="s">
        <v>126</v>
      </c>
      <c r="C34" s="22" t="s">
        <v>247</v>
      </c>
      <c r="D34" s="32" t="s">
        <v>127</v>
      </c>
      <c r="E34" s="32" t="s">
        <v>31</v>
      </c>
      <c r="F34" s="6" t="s">
        <v>3</v>
      </c>
      <c r="G34" s="7" t="str">
        <f t="shared" si="24"/>
        <v>ΟΚ</v>
      </c>
      <c r="H34" s="7"/>
      <c r="I34" s="7"/>
      <c r="J34" s="15"/>
      <c r="K34" s="9">
        <f t="shared" si="25"/>
        <v>0</v>
      </c>
      <c r="L34" s="9"/>
      <c r="M34" s="9">
        <f t="shared" si="26"/>
        <v>0</v>
      </c>
      <c r="N34" s="10">
        <v>1</v>
      </c>
      <c r="O34" s="11">
        <f t="shared" si="27"/>
        <v>60</v>
      </c>
      <c r="P34" s="11"/>
      <c r="Q34" s="11">
        <f t="shared" si="28"/>
        <v>0</v>
      </c>
      <c r="R34" s="9"/>
      <c r="S34" s="9">
        <f t="shared" si="29"/>
        <v>0</v>
      </c>
      <c r="T34" s="9"/>
      <c r="U34" s="9">
        <f t="shared" si="30"/>
        <v>0</v>
      </c>
      <c r="V34" s="9">
        <v>8</v>
      </c>
      <c r="W34" s="9">
        <f t="shared" si="31"/>
        <v>160</v>
      </c>
      <c r="X34" s="9">
        <v>1976</v>
      </c>
      <c r="Y34" s="9">
        <f t="shared" si="32"/>
        <v>42</v>
      </c>
      <c r="Z34" s="9">
        <f t="shared" si="33"/>
        <v>0</v>
      </c>
      <c r="AA34" s="12">
        <f t="shared" si="34"/>
        <v>75</v>
      </c>
      <c r="AB34" s="33">
        <f t="shared" si="35"/>
        <v>295</v>
      </c>
      <c r="AC34" s="9"/>
    </row>
    <row r="35" spans="1:29" ht="18" customHeight="1">
      <c r="A35" s="9">
        <v>32</v>
      </c>
      <c r="B35" s="22" t="s">
        <v>71</v>
      </c>
      <c r="C35" s="22" t="s">
        <v>225</v>
      </c>
      <c r="D35" s="32" t="s">
        <v>72</v>
      </c>
      <c r="E35" s="32" t="s">
        <v>73</v>
      </c>
      <c r="F35" s="6" t="s">
        <v>3</v>
      </c>
      <c r="G35" s="7" t="str">
        <f t="shared" si="24"/>
        <v>ΟΚ</v>
      </c>
      <c r="H35" s="7"/>
      <c r="I35" s="7"/>
      <c r="J35" s="15"/>
      <c r="K35" s="9">
        <f t="shared" si="25"/>
        <v>0</v>
      </c>
      <c r="L35" s="9"/>
      <c r="M35" s="9">
        <f t="shared" si="26"/>
        <v>0</v>
      </c>
      <c r="N35" s="10">
        <v>1</v>
      </c>
      <c r="O35" s="11">
        <f t="shared" si="27"/>
        <v>60</v>
      </c>
      <c r="P35" s="11"/>
      <c r="Q35" s="11">
        <f t="shared" si="28"/>
        <v>0</v>
      </c>
      <c r="R35" s="9" t="s">
        <v>3</v>
      </c>
      <c r="S35" s="9">
        <f t="shared" si="29"/>
        <v>170</v>
      </c>
      <c r="T35" s="9"/>
      <c r="U35" s="9">
        <f t="shared" si="30"/>
        <v>0</v>
      </c>
      <c r="V35" s="9"/>
      <c r="W35" s="9">
        <f t="shared" si="31"/>
        <v>0</v>
      </c>
      <c r="X35" s="9">
        <v>1986</v>
      </c>
      <c r="Y35" s="9">
        <f t="shared" si="32"/>
        <v>32</v>
      </c>
      <c r="Z35" s="9">
        <f t="shared" si="33"/>
        <v>50</v>
      </c>
      <c r="AA35" s="12">
        <f t="shared" si="34"/>
        <v>0</v>
      </c>
      <c r="AB35" s="33">
        <f t="shared" si="35"/>
        <v>280</v>
      </c>
      <c r="AC35" s="9"/>
    </row>
    <row r="36" spans="1:29" ht="18" customHeight="1">
      <c r="A36" s="37">
        <v>33</v>
      </c>
      <c r="B36" s="22" t="s">
        <v>194</v>
      </c>
      <c r="C36" s="22" t="s">
        <v>272</v>
      </c>
      <c r="D36" s="32" t="s">
        <v>195</v>
      </c>
      <c r="E36" s="32" t="s">
        <v>43</v>
      </c>
      <c r="F36" s="6" t="s">
        <v>3</v>
      </c>
      <c r="G36" s="7" t="str">
        <f t="shared" si="24"/>
        <v>ΟΚ</v>
      </c>
      <c r="H36" s="7"/>
      <c r="I36" s="7"/>
      <c r="J36" s="15">
        <v>5</v>
      </c>
      <c r="K36" s="9">
        <f t="shared" si="25"/>
        <v>85</v>
      </c>
      <c r="L36" s="9"/>
      <c r="M36" s="9">
        <f t="shared" si="26"/>
        <v>0</v>
      </c>
      <c r="N36" s="10">
        <v>2</v>
      </c>
      <c r="O36" s="11">
        <f t="shared" si="27"/>
        <v>120</v>
      </c>
      <c r="P36" s="11"/>
      <c r="Q36" s="11">
        <f t="shared" si="28"/>
        <v>0</v>
      </c>
      <c r="R36" s="9"/>
      <c r="S36" s="9">
        <f t="shared" si="29"/>
        <v>0</v>
      </c>
      <c r="T36" s="9"/>
      <c r="U36" s="9">
        <f t="shared" si="30"/>
        <v>0</v>
      </c>
      <c r="V36" s="9"/>
      <c r="W36" s="9">
        <f t="shared" si="31"/>
        <v>0</v>
      </c>
      <c r="X36" s="9">
        <v>1970</v>
      </c>
      <c r="Y36" s="9">
        <f t="shared" si="32"/>
        <v>48</v>
      </c>
      <c r="Z36" s="9">
        <f t="shared" si="33"/>
        <v>0</v>
      </c>
      <c r="AA36" s="12">
        <f t="shared" si="34"/>
        <v>75</v>
      </c>
      <c r="AB36" s="33">
        <f t="shared" si="35"/>
        <v>280</v>
      </c>
      <c r="AC36" s="9"/>
    </row>
    <row r="37" spans="1:29" ht="18" customHeight="1">
      <c r="A37" s="9">
        <v>34</v>
      </c>
      <c r="B37" s="22" t="s">
        <v>32</v>
      </c>
      <c r="C37" s="22" t="s">
        <v>211</v>
      </c>
      <c r="D37" s="32" t="s">
        <v>33</v>
      </c>
      <c r="E37" s="32" t="s">
        <v>34</v>
      </c>
      <c r="F37" s="6" t="s">
        <v>3</v>
      </c>
      <c r="G37" s="7" t="str">
        <f t="shared" si="24"/>
        <v>ΟΚ</v>
      </c>
      <c r="H37" s="7"/>
      <c r="I37" s="7"/>
      <c r="J37" s="15"/>
      <c r="K37" s="9">
        <f t="shared" si="25"/>
        <v>0</v>
      </c>
      <c r="L37" s="9"/>
      <c r="M37" s="9">
        <f t="shared" si="26"/>
        <v>0</v>
      </c>
      <c r="N37" s="10"/>
      <c r="O37" s="11">
        <f t="shared" si="27"/>
        <v>0</v>
      </c>
      <c r="P37" s="11"/>
      <c r="Q37" s="11">
        <f t="shared" si="28"/>
        <v>0</v>
      </c>
      <c r="R37" s="9" t="s">
        <v>3</v>
      </c>
      <c r="S37" s="9">
        <f t="shared" si="29"/>
        <v>170</v>
      </c>
      <c r="T37" s="9"/>
      <c r="U37" s="9">
        <f t="shared" si="30"/>
        <v>0</v>
      </c>
      <c r="V37" s="9"/>
      <c r="W37" s="9">
        <f t="shared" si="31"/>
        <v>0</v>
      </c>
      <c r="X37" s="9">
        <v>1972</v>
      </c>
      <c r="Y37" s="9">
        <f t="shared" si="32"/>
        <v>46</v>
      </c>
      <c r="Z37" s="9">
        <f t="shared" si="33"/>
        <v>0</v>
      </c>
      <c r="AA37" s="12">
        <f t="shared" si="34"/>
        <v>75</v>
      </c>
      <c r="AB37" s="33">
        <f t="shared" si="35"/>
        <v>245</v>
      </c>
      <c r="AC37" s="9"/>
    </row>
    <row r="38" spans="1:29" ht="18" customHeight="1">
      <c r="A38" s="37">
        <v>35</v>
      </c>
      <c r="B38" s="22" t="s">
        <v>74</v>
      </c>
      <c r="C38" s="22" t="s">
        <v>226</v>
      </c>
      <c r="D38" s="32" t="s">
        <v>75</v>
      </c>
      <c r="E38" s="32" t="s">
        <v>76</v>
      </c>
      <c r="F38" s="6" t="s">
        <v>3</v>
      </c>
      <c r="G38" s="7" t="str">
        <f t="shared" si="24"/>
        <v>ΟΚ</v>
      </c>
      <c r="H38" s="7"/>
      <c r="I38" s="7"/>
      <c r="J38" s="15"/>
      <c r="K38" s="9">
        <f t="shared" si="25"/>
        <v>0</v>
      </c>
      <c r="L38" s="9"/>
      <c r="M38" s="9">
        <f t="shared" si="26"/>
        <v>0</v>
      </c>
      <c r="N38" s="10"/>
      <c r="O38" s="11">
        <f t="shared" si="27"/>
        <v>0</v>
      </c>
      <c r="P38" s="11"/>
      <c r="Q38" s="11">
        <f t="shared" si="28"/>
        <v>0</v>
      </c>
      <c r="R38" s="9" t="s">
        <v>3</v>
      </c>
      <c r="S38" s="9">
        <f t="shared" si="29"/>
        <v>170</v>
      </c>
      <c r="T38" s="9"/>
      <c r="U38" s="9">
        <f t="shared" si="30"/>
        <v>0</v>
      </c>
      <c r="V38" s="9"/>
      <c r="W38" s="9">
        <f t="shared" si="31"/>
        <v>0</v>
      </c>
      <c r="X38" s="9">
        <v>1967</v>
      </c>
      <c r="Y38" s="9">
        <f t="shared" si="32"/>
        <v>51</v>
      </c>
      <c r="Z38" s="9">
        <f t="shared" si="33"/>
        <v>0</v>
      </c>
      <c r="AA38" s="12">
        <f t="shared" si="34"/>
        <v>75</v>
      </c>
      <c r="AB38" s="33">
        <f t="shared" si="35"/>
        <v>245</v>
      </c>
      <c r="AC38" s="9"/>
    </row>
    <row r="39" spans="1:29" s="5" customFormat="1" ht="21" customHeight="1">
      <c r="A39" s="9">
        <v>36</v>
      </c>
      <c r="B39" s="38" t="s">
        <v>121</v>
      </c>
      <c r="C39" s="38" t="s">
        <v>245</v>
      </c>
      <c r="D39" s="39" t="s">
        <v>122</v>
      </c>
      <c r="E39" s="39" t="s">
        <v>123</v>
      </c>
      <c r="F39" s="40" t="s">
        <v>3</v>
      </c>
      <c r="G39" s="41" t="str">
        <f t="shared" si="24"/>
        <v>ΟΚ</v>
      </c>
      <c r="H39" s="41"/>
      <c r="I39" s="41"/>
      <c r="J39" s="42">
        <v>10</v>
      </c>
      <c r="K39" s="37">
        <f t="shared" si="25"/>
        <v>170</v>
      </c>
      <c r="L39" s="37"/>
      <c r="M39" s="37">
        <f t="shared" si="26"/>
        <v>0</v>
      </c>
      <c r="N39" s="40"/>
      <c r="O39" s="37">
        <f t="shared" si="27"/>
        <v>0</v>
      </c>
      <c r="P39" s="37"/>
      <c r="Q39" s="37">
        <f t="shared" si="28"/>
        <v>0</v>
      </c>
      <c r="R39" s="37"/>
      <c r="S39" s="37">
        <f t="shared" si="29"/>
        <v>0</v>
      </c>
      <c r="T39" s="37"/>
      <c r="U39" s="37">
        <f t="shared" si="30"/>
        <v>0</v>
      </c>
      <c r="V39" s="37"/>
      <c r="W39" s="37">
        <f t="shared" si="31"/>
        <v>0</v>
      </c>
      <c r="X39" s="37">
        <v>1965</v>
      </c>
      <c r="Y39" s="37">
        <f t="shared" si="32"/>
        <v>53</v>
      </c>
      <c r="Z39" s="37">
        <f t="shared" si="33"/>
        <v>0</v>
      </c>
      <c r="AA39" s="43">
        <f t="shared" si="34"/>
        <v>75</v>
      </c>
      <c r="AB39" s="44">
        <f t="shared" si="35"/>
        <v>245</v>
      </c>
      <c r="AC39" s="38"/>
    </row>
    <row r="40" spans="1:29" ht="18" customHeight="1">
      <c r="A40" s="37">
        <v>37</v>
      </c>
      <c r="B40" s="22" t="s">
        <v>116</v>
      </c>
      <c r="C40" s="22" t="s">
        <v>242</v>
      </c>
      <c r="D40" s="32" t="s">
        <v>117</v>
      </c>
      <c r="E40" s="32" t="s">
        <v>118</v>
      </c>
      <c r="F40" s="6" t="s">
        <v>3</v>
      </c>
      <c r="G40" s="7" t="str">
        <f t="shared" si="24"/>
        <v>ΟΚ</v>
      </c>
      <c r="H40" s="7"/>
      <c r="I40" s="7" t="s">
        <v>3</v>
      </c>
      <c r="J40" s="15"/>
      <c r="K40" s="9">
        <f t="shared" si="25"/>
        <v>0</v>
      </c>
      <c r="L40" s="9"/>
      <c r="M40" s="9">
        <f t="shared" si="26"/>
        <v>0</v>
      </c>
      <c r="N40" s="10"/>
      <c r="O40" s="11">
        <f t="shared" si="27"/>
        <v>0</v>
      </c>
      <c r="P40" s="11"/>
      <c r="Q40" s="11">
        <f t="shared" si="28"/>
        <v>0</v>
      </c>
      <c r="R40" s="9" t="s">
        <v>3</v>
      </c>
      <c r="S40" s="9">
        <f t="shared" si="29"/>
        <v>170</v>
      </c>
      <c r="T40" s="9"/>
      <c r="U40" s="9">
        <f t="shared" si="30"/>
        <v>0</v>
      </c>
      <c r="V40" s="9"/>
      <c r="W40" s="9">
        <f t="shared" si="31"/>
        <v>0</v>
      </c>
      <c r="X40" s="9">
        <v>1966</v>
      </c>
      <c r="Y40" s="9">
        <f t="shared" si="32"/>
        <v>52</v>
      </c>
      <c r="Z40" s="9">
        <f t="shared" si="33"/>
        <v>0</v>
      </c>
      <c r="AA40" s="12">
        <f t="shared" si="34"/>
        <v>75</v>
      </c>
      <c r="AB40" s="33">
        <f t="shared" si="35"/>
        <v>245</v>
      </c>
      <c r="AC40" s="9"/>
    </row>
    <row r="41" spans="1:29" ht="18" customHeight="1">
      <c r="A41" s="9">
        <v>38</v>
      </c>
      <c r="B41" s="22" t="s">
        <v>65</v>
      </c>
      <c r="C41" s="22" t="s">
        <v>223</v>
      </c>
      <c r="D41" s="32" t="s">
        <v>66</v>
      </c>
      <c r="E41" s="32" t="s">
        <v>67</v>
      </c>
      <c r="F41" s="6" t="s">
        <v>3</v>
      </c>
      <c r="G41" s="7" t="str">
        <f t="shared" si="24"/>
        <v>ΟΚ</v>
      </c>
      <c r="H41" s="7"/>
      <c r="I41" s="7"/>
      <c r="J41" s="15"/>
      <c r="K41" s="9">
        <f t="shared" si="25"/>
        <v>0</v>
      </c>
      <c r="L41" s="9"/>
      <c r="M41" s="9">
        <f t="shared" si="26"/>
        <v>0</v>
      </c>
      <c r="N41" s="10"/>
      <c r="O41" s="11">
        <f t="shared" si="27"/>
        <v>0</v>
      </c>
      <c r="P41" s="11"/>
      <c r="Q41" s="11">
        <f t="shared" si="28"/>
        <v>0</v>
      </c>
      <c r="R41" s="9" t="s">
        <v>3</v>
      </c>
      <c r="S41" s="9">
        <f t="shared" si="29"/>
        <v>170</v>
      </c>
      <c r="T41" s="9"/>
      <c r="U41" s="9">
        <f t="shared" si="30"/>
        <v>0</v>
      </c>
      <c r="V41" s="9">
        <v>1</v>
      </c>
      <c r="W41" s="9">
        <f t="shared" si="31"/>
        <v>20</v>
      </c>
      <c r="X41" s="9">
        <v>1980</v>
      </c>
      <c r="Y41" s="9">
        <f t="shared" si="32"/>
        <v>38</v>
      </c>
      <c r="Z41" s="9">
        <f t="shared" si="33"/>
        <v>50</v>
      </c>
      <c r="AA41" s="12">
        <f t="shared" si="34"/>
        <v>0</v>
      </c>
      <c r="AB41" s="33">
        <f t="shared" si="35"/>
        <v>240</v>
      </c>
      <c r="AC41" s="9"/>
    </row>
    <row r="42" spans="1:29" ht="18" customHeight="1">
      <c r="A42" s="37">
        <v>39</v>
      </c>
      <c r="B42" s="22" t="s">
        <v>82</v>
      </c>
      <c r="C42" s="22" t="s">
        <v>230</v>
      </c>
      <c r="D42" s="32" t="s">
        <v>229</v>
      </c>
      <c r="E42" s="32" t="s">
        <v>83</v>
      </c>
      <c r="F42" s="6" t="s">
        <v>3</v>
      </c>
      <c r="G42" s="7" t="str">
        <f t="shared" si="24"/>
        <v>ΟΚ</v>
      </c>
      <c r="H42" s="7"/>
      <c r="I42" s="7" t="s">
        <v>3</v>
      </c>
      <c r="J42" s="15"/>
      <c r="K42" s="9">
        <f t="shared" si="25"/>
        <v>0</v>
      </c>
      <c r="L42" s="9"/>
      <c r="M42" s="9">
        <f t="shared" si="26"/>
        <v>0</v>
      </c>
      <c r="N42" s="10">
        <v>2</v>
      </c>
      <c r="O42" s="11">
        <f t="shared" si="27"/>
        <v>120</v>
      </c>
      <c r="P42" s="11"/>
      <c r="Q42" s="11">
        <f t="shared" si="28"/>
        <v>0</v>
      </c>
      <c r="R42" s="9"/>
      <c r="S42" s="9">
        <f t="shared" si="29"/>
        <v>0</v>
      </c>
      <c r="T42" s="9"/>
      <c r="U42" s="9">
        <f t="shared" si="30"/>
        <v>0</v>
      </c>
      <c r="V42" s="9">
        <v>2</v>
      </c>
      <c r="W42" s="9">
        <f t="shared" si="31"/>
        <v>40</v>
      </c>
      <c r="X42" s="9">
        <v>1976</v>
      </c>
      <c r="Y42" s="9">
        <f t="shared" si="32"/>
        <v>42</v>
      </c>
      <c r="Z42" s="9">
        <f t="shared" si="33"/>
        <v>0</v>
      </c>
      <c r="AA42" s="12">
        <f t="shared" si="34"/>
        <v>75</v>
      </c>
      <c r="AB42" s="33">
        <f t="shared" si="35"/>
        <v>235</v>
      </c>
      <c r="AC42" s="9"/>
    </row>
    <row r="43" spans="1:29" s="5" customFormat="1" ht="21.75" customHeight="1">
      <c r="A43" s="9">
        <v>40</v>
      </c>
      <c r="B43" s="22" t="s">
        <v>178</v>
      </c>
      <c r="C43" s="22" t="s">
        <v>230</v>
      </c>
      <c r="D43" s="32" t="s">
        <v>179</v>
      </c>
      <c r="E43" s="32" t="s">
        <v>115</v>
      </c>
      <c r="F43" s="6" t="s">
        <v>3</v>
      </c>
      <c r="G43" s="7" t="str">
        <f t="shared" si="24"/>
        <v>ΟΚ</v>
      </c>
      <c r="H43" s="7"/>
      <c r="I43" s="7"/>
      <c r="J43" s="15"/>
      <c r="K43" s="9">
        <f t="shared" si="25"/>
        <v>0</v>
      </c>
      <c r="L43" s="9"/>
      <c r="M43" s="9">
        <f t="shared" si="26"/>
        <v>0</v>
      </c>
      <c r="N43" s="10">
        <v>2</v>
      </c>
      <c r="O43" s="11">
        <f t="shared" si="27"/>
        <v>120</v>
      </c>
      <c r="P43" s="11"/>
      <c r="Q43" s="11">
        <f t="shared" si="28"/>
        <v>0</v>
      </c>
      <c r="R43" s="9"/>
      <c r="S43" s="9">
        <f t="shared" si="29"/>
        <v>0</v>
      </c>
      <c r="T43" s="9"/>
      <c r="U43" s="9">
        <f t="shared" si="30"/>
        <v>0</v>
      </c>
      <c r="V43" s="9">
        <v>1</v>
      </c>
      <c r="W43" s="9">
        <f t="shared" si="31"/>
        <v>20</v>
      </c>
      <c r="X43" s="9">
        <v>1970</v>
      </c>
      <c r="Y43" s="9">
        <f t="shared" si="32"/>
        <v>48</v>
      </c>
      <c r="Z43" s="9">
        <f t="shared" si="33"/>
        <v>0</v>
      </c>
      <c r="AA43" s="12">
        <f t="shared" si="34"/>
        <v>75</v>
      </c>
      <c r="AB43" s="33">
        <f t="shared" si="35"/>
        <v>215</v>
      </c>
      <c r="AC43" s="9"/>
    </row>
    <row r="44" spans="1:29" ht="18" customHeight="1">
      <c r="A44" s="37">
        <v>41</v>
      </c>
      <c r="B44" s="38" t="s">
        <v>175</v>
      </c>
      <c r="C44" s="38" t="s">
        <v>266</v>
      </c>
      <c r="D44" s="39" t="s">
        <v>176</v>
      </c>
      <c r="E44" s="39" t="s">
        <v>177</v>
      </c>
      <c r="F44" s="6" t="s">
        <v>3</v>
      </c>
      <c r="G44" s="7" t="str">
        <f aca="true" t="shared" si="36" ref="G44:G67">IF(F44="ΝΑΙ","ΟΚ","ΑΠΟΡΡΙΠΤΕΤΑΙ")</f>
        <v>ΟΚ</v>
      </c>
      <c r="H44" s="7"/>
      <c r="I44" s="7"/>
      <c r="J44" s="15"/>
      <c r="K44" s="9">
        <f aca="true" t="shared" si="37" ref="K44:K67">J44*17</f>
        <v>0</v>
      </c>
      <c r="L44" s="9"/>
      <c r="M44" s="9">
        <f aca="true" t="shared" si="38" ref="M44:M67">L44*7</f>
        <v>0</v>
      </c>
      <c r="N44" s="10"/>
      <c r="O44" s="11">
        <f aca="true" t="shared" si="39" ref="O44:O67">N44*60</f>
        <v>0</v>
      </c>
      <c r="P44" s="11"/>
      <c r="Q44" s="11">
        <f aca="true" t="shared" si="40" ref="Q44:Q67">P44*120</f>
        <v>0</v>
      </c>
      <c r="R44" s="9"/>
      <c r="S44" s="9">
        <f aca="true" t="shared" si="41" ref="S44:S67">IF(R44="ΝΑΙ",170,0)</f>
        <v>0</v>
      </c>
      <c r="T44" s="9" t="s">
        <v>3</v>
      </c>
      <c r="U44" s="9">
        <f aca="true" t="shared" si="42" ref="U44:U67">IF(T44="ΝΑΙ",120,0)</f>
        <v>120</v>
      </c>
      <c r="V44" s="9">
        <v>1</v>
      </c>
      <c r="W44" s="9">
        <f aca="true" t="shared" si="43" ref="W44:W67">V44*20</f>
        <v>20</v>
      </c>
      <c r="X44" s="9">
        <v>1969</v>
      </c>
      <c r="Y44" s="9">
        <f aca="true" t="shared" si="44" ref="Y44:Y67">2018-X44</f>
        <v>49</v>
      </c>
      <c r="Z44" s="9">
        <f t="shared" si="33"/>
        <v>0</v>
      </c>
      <c r="AA44" s="12">
        <f aca="true" t="shared" si="45" ref="AA44:AA67">IF(AND(Y44&gt;=40,Y44&lt;=100),75,0)</f>
        <v>75</v>
      </c>
      <c r="AB44" s="33">
        <f aca="true" t="shared" si="46" ref="AB44:AB67">K44+M44+O44+Q44+S44+U44+W44+Z44+AA44</f>
        <v>215</v>
      </c>
      <c r="AC44" s="9"/>
    </row>
    <row r="45" spans="1:29" ht="18" customHeight="1">
      <c r="A45" s="9">
        <v>42</v>
      </c>
      <c r="B45" s="22" t="s">
        <v>84</v>
      </c>
      <c r="C45" s="22" t="s">
        <v>231</v>
      </c>
      <c r="D45" s="32" t="s">
        <v>85</v>
      </c>
      <c r="E45" s="32" t="s">
        <v>86</v>
      </c>
      <c r="F45" s="6" t="s">
        <v>3</v>
      </c>
      <c r="G45" s="7" t="str">
        <f t="shared" si="36"/>
        <v>ΟΚ</v>
      </c>
      <c r="H45" s="7"/>
      <c r="I45" s="7" t="s">
        <v>3</v>
      </c>
      <c r="J45" s="15"/>
      <c r="K45" s="9">
        <f t="shared" si="37"/>
        <v>0</v>
      </c>
      <c r="L45" s="9"/>
      <c r="M45" s="9">
        <f t="shared" si="38"/>
        <v>0</v>
      </c>
      <c r="N45" s="10"/>
      <c r="O45" s="11">
        <f t="shared" si="39"/>
        <v>0</v>
      </c>
      <c r="P45" s="11"/>
      <c r="Q45" s="11">
        <f t="shared" si="40"/>
        <v>0</v>
      </c>
      <c r="R45" s="9"/>
      <c r="S45" s="9">
        <f t="shared" si="41"/>
        <v>0</v>
      </c>
      <c r="T45" s="9"/>
      <c r="U45" s="9">
        <f t="shared" si="42"/>
        <v>0</v>
      </c>
      <c r="V45" s="9">
        <v>8</v>
      </c>
      <c r="W45" s="9">
        <f t="shared" si="43"/>
        <v>160</v>
      </c>
      <c r="X45" s="9">
        <v>1988</v>
      </c>
      <c r="Y45" s="9">
        <f t="shared" si="44"/>
        <v>30</v>
      </c>
      <c r="Z45" s="9">
        <f t="shared" si="33"/>
        <v>50</v>
      </c>
      <c r="AA45" s="12">
        <f t="shared" si="45"/>
        <v>0</v>
      </c>
      <c r="AB45" s="33">
        <f t="shared" si="46"/>
        <v>210</v>
      </c>
      <c r="AC45" s="9"/>
    </row>
    <row r="46" spans="1:29" ht="18" customHeight="1">
      <c r="A46" s="37">
        <v>43</v>
      </c>
      <c r="B46" s="38" t="s">
        <v>98</v>
      </c>
      <c r="C46" s="38" t="s">
        <v>243</v>
      </c>
      <c r="D46" s="39" t="s">
        <v>99</v>
      </c>
      <c r="E46" s="39" t="s">
        <v>100</v>
      </c>
      <c r="F46" s="6" t="s">
        <v>3</v>
      </c>
      <c r="G46" s="7" t="str">
        <f t="shared" si="36"/>
        <v>ΟΚ</v>
      </c>
      <c r="H46" s="7"/>
      <c r="I46" s="7"/>
      <c r="J46" s="15"/>
      <c r="K46" s="9">
        <f t="shared" si="37"/>
        <v>0</v>
      </c>
      <c r="L46" s="9"/>
      <c r="M46" s="9">
        <f t="shared" si="38"/>
        <v>0</v>
      </c>
      <c r="N46" s="10"/>
      <c r="O46" s="11">
        <f t="shared" si="39"/>
        <v>0</v>
      </c>
      <c r="P46" s="11"/>
      <c r="Q46" s="11">
        <f t="shared" si="40"/>
        <v>0</v>
      </c>
      <c r="R46" s="9"/>
      <c r="S46" s="9">
        <f t="shared" si="41"/>
        <v>0</v>
      </c>
      <c r="T46" s="9"/>
      <c r="U46" s="9">
        <f t="shared" si="42"/>
        <v>0</v>
      </c>
      <c r="V46" s="9">
        <v>8</v>
      </c>
      <c r="W46" s="9">
        <f t="shared" si="43"/>
        <v>160</v>
      </c>
      <c r="X46" s="9">
        <v>1982</v>
      </c>
      <c r="Y46" s="9">
        <f t="shared" si="44"/>
        <v>36</v>
      </c>
      <c r="Z46" s="9">
        <f t="shared" si="33"/>
        <v>50</v>
      </c>
      <c r="AA46" s="12">
        <f t="shared" si="45"/>
        <v>0</v>
      </c>
      <c r="AB46" s="33">
        <f t="shared" si="46"/>
        <v>210</v>
      </c>
      <c r="AC46" s="9"/>
    </row>
    <row r="47" spans="1:29" s="5" customFormat="1" ht="18" customHeight="1">
      <c r="A47" s="9">
        <v>44</v>
      </c>
      <c r="B47" s="22" t="s">
        <v>152</v>
      </c>
      <c r="C47" s="22" t="s">
        <v>258</v>
      </c>
      <c r="D47" s="32" t="s">
        <v>153</v>
      </c>
      <c r="E47" s="32" t="s">
        <v>64</v>
      </c>
      <c r="F47" s="6" t="s">
        <v>3</v>
      </c>
      <c r="G47" s="7" t="str">
        <f t="shared" si="36"/>
        <v>ΟΚ</v>
      </c>
      <c r="H47" s="7"/>
      <c r="I47" s="7"/>
      <c r="J47" s="15">
        <v>2</v>
      </c>
      <c r="K47" s="9">
        <f t="shared" si="37"/>
        <v>34</v>
      </c>
      <c r="L47" s="9"/>
      <c r="M47" s="9">
        <f t="shared" si="38"/>
        <v>0</v>
      </c>
      <c r="N47" s="10">
        <v>2</v>
      </c>
      <c r="O47" s="11">
        <f t="shared" si="39"/>
        <v>120</v>
      </c>
      <c r="P47" s="11"/>
      <c r="Q47" s="11">
        <f t="shared" si="40"/>
        <v>0</v>
      </c>
      <c r="R47" s="9"/>
      <c r="S47" s="9">
        <f t="shared" si="41"/>
        <v>0</v>
      </c>
      <c r="T47" s="9"/>
      <c r="U47" s="9">
        <f t="shared" si="42"/>
        <v>0</v>
      </c>
      <c r="V47" s="9"/>
      <c r="W47" s="9">
        <f t="shared" si="43"/>
        <v>0</v>
      </c>
      <c r="X47" s="9">
        <v>1984</v>
      </c>
      <c r="Y47" s="9">
        <f t="shared" si="44"/>
        <v>34</v>
      </c>
      <c r="Z47" s="9">
        <f t="shared" si="33"/>
        <v>50</v>
      </c>
      <c r="AA47" s="12">
        <f t="shared" si="45"/>
        <v>0</v>
      </c>
      <c r="AB47" s="33">
        <f t="shared" si="46"/>
        <v>204</v>
      </c>
      <c r="AC47" s="9"/>
    </row>
    <row r="48" spans="1:29" ht="18" customHeight="1">
      <c r="A48" s="37">
        <v>45</v>
      </c>
      <c r="B48" s="38" t="s">
        <v>189</v>
      </c>
      <c r="C48" s="38" t="s">
        <v>270</v>
      </c>
      <c r="D48" s="39" t="s">
        <v>190</v>
      </c>
      <c r="E48" s="39" t="s">
        <v>191</v>
      </c>
      <c r="F48" s="40" t="s">
        <v>3</v>
      </c>
      <c r="G48" s="41" t="str">
        <f t="shared" si="36"/>
        <v>ΟΚ</v>
      </c>
      <c r="H48" s="41"/>
      <c r="I48" s="41"/>
      <c r="J48" s="42"/>
      <c r="K48" s="37">
        <f t="shared" si="37"/>
        <v>0</v>
      </c>
      <c r="L48" s="37"/>
      <c r="M48" s="37">
        <f t="shared" si="38"/>
        <v>0</v>
      </c>
      <c r="N48" s="40">
        <v>2</v>
      </c>
      <c r="O48" s="37">
        <f t="shared" si="39"/>
        <v>120</v>
      </c>
      <c r="P48" s="37"/>
      <c r="Q48" s="37">
        <f t="shared" si="40"/>
        <v>0</v>
      </c>
      <c r="R48" s="37"/>
      <c r="S48" s="37">
        <f t="shared" si="41"/>
        <v>0</v>
      </c>
      <c r="T48" s="37"/>
      <c r="U48" s="37">
        <f t="shared" si="42"/>
        <v>0</v>
      </c>
      <c r="V48" s="37"/>
      <c r="W48" s="37">
        <f t="shared" si="43"/>
        <v>0</v>
      </c>
      <c r="X48" s="37">
        <v>1976</v>
      </c>
      <c r="Y48" s="37">
        <f t="shared" si="44"/>
        <v>42</v>
      </c>
      <c r="Z48" s="37">
        <f t="shared" si="33"/>
        <v>0</v>
      </c>
      <c r="AA48" s="43">
        <f t="shared" si="45"/>
        <v>75</v>
      </c>
      <c r="AB48" s="44">
        <f t="shared" si="46"/>
        <v>195</v>
      </c>
      <c r="AC48" s="38"/>
    </row>
    <row r="49" spans="1:29" ht="18" customHeight="1">
      <c r="A49" s="9">
        <v>46</v>
      </c>
      <c r="B49" s="22" t="s">
        <v>89</v>
      </c>
      <c r="C49" s="22" t="s">
        <v>233</v>
      </c>
      <c r="D49" s="32" t="s">
        <v>90</v>
      </c>
      <c r="E49" s="32" t="s">
        <v>91</v>
      </c>
      <c r="F49" s="6" t="s">
        <v>3</v>
      </c>
      <c r="G49" s="7" t="str">
        <f t="shared" si="36"/>
        <v>ΟΚ</v>
      </c>
      <c r="H49" s="7"/>
      <c r="I49" s="7"/>
      <c r="J49" s="15"/>
      <c r="K49" s="9">
        <f t="shared" si="37"/>
        <v>0</v>
      </c>
      <c r="L49" s="9"/>
      <c r="M49" s="9">
        <f t="shared" si="38"/>
        <v>0</v>
      </c>
      <c r="N49" s="10">
        <v>2</v>
      </c>
      <c r="O49" s="11">
        <f t="shared" si="39"/>
        <v>120</v>
      </c>
      <c r="P49" s="11"/>
      <c r="Q49" s="11">
        <f t="shared" si="40"/>
        <v>0</v>
      </c>
      <c r="R49" s="9"/>
      <c r="S49" s="9">
        <f t="shared" si="41"/>
        <v>0</v>
      </c>
      <c r="T49" s="9"/>
      <c r="U49" s="9">
        <f t="shared" si="42"/>
        <v>0</v>
      </c>
      <c r="V49" s="9"/>
      <c r="W49" s="9">
        <f t="shared" si="43"/>
        <v>0</v>
      </c>
      <c r="X49" s="9">
        <v>1978</v>
      </c>
      <c r="Y49" s="9">
        <f t="shared" si="44"/>
        <v>40</v>
      </c>
      <c r="Z49" s="9">
        <f t="shared" si="33"/>
        <v>0</v>
      </c>
      <c r="AA49" s="12">
        <f t="shared" si="45"/>
        <v>75</v>
      </c>
      <c r="AB49" s="33">
        <f t="shared" si="46"/>
        <v>195</v>
      </c>
      <c r="AC49" s="9"/>
    </row>
    <row r="50" spans="1:29" ht="18" customHeight="1">
      <c r="A50" s="37">
        <v>47</v>
      </c>
      <c r="B50" s="22" t="s">
        <v>154</v>
      </c>
      <c r="C50" s="22" t="s">
        <v>259</v>
      </c>
      <c r="D50" s="32" t="s">
        <v>155</v>
      </c>
      <c r="E50" s="32" t="s">
        <v>156</v>
      </c>
      <c r="F50" s="6" t="s">
        <v>3</v>
      </c>
      <c r="G50" s="7" t="str">
        <f t="shared" si="36"/>
        <v>ΟΚ</v>
      </c>
      <c r="H50" s="7"/>
      <c r="I50" s="7"/>
      <c r="J50" s="15"/>
      <c r="K50" s="9">
        <f t="shared" si="37"/>
        <v>0</v>
      </c>
      <c r="L50" s="9"/>
      <c r="M50" s="9">
        <f t="shared" si="38"/>
        <v>0</v>
      </c>
      <c r="N50" s="10">
        <v>1</v>
      </c>
      <c r="O50" s="11">
        <f t="shared" si="39"/>
        <v>60</v>
      </c>
      <c r="P50" s="11"/>
      <c r="Q50" s="11">
        <f t="shared" si="40"/>
        <v>0</v>
      </c>
      <c r="R50" s="9"/>
      <c r="S50" s="9">
        <f t="shared" si="41"/>
        <v>0</v>
      </c>
      <c r="T50" s="9"/>
      <c r="U50" s="9">
        <f t="shared" si="42"/>
        <v>0</v>
      </c>
      <c r="V50" s="9">
        <v>4</v>
      </c>
      <c r="W50" s="9">
        <f t="shared" si="43"/>
        <v>80</v>
      </c>
      <c r="X50" s="9">
        <v>1989</v>
      </c>
      <c r="Y50" s="9">
        <f t="shared" si="44"/>
        <v>29</v>
      </c>
      <c r="Z50" s="9">
        <f t="shared" si="33"/>
        <v>50</v>
      </c>
      <c r="AA50" s="12">
        <f t="shared" si="45"/>
        <v>0</v>
      </c>
      <c r="AB50" s="33">
        <f t="shared" si="46"/>
        <v>190</v>
      </c>
      <c r="AC50" s="9"/>
    </row>
    <row r="51" spans="1:29" ht="18" customHeight="1">
      <c r="A51" s="9">
        <v>48</v>
      </c>
      <c r="B51" s="22" t="s">
        <v>35</v>
      </c>
      <c r="C51" s="22" t="s">
        <v>213</v>
      </c>
      <c r="D51" s="32" t="s">
        <v>36</v>
      </c>
      <c r="E51" s="32" t="s">
        <v>37</v>
      </c>
      <c r="F51" s="6" t="s">
        <v>3</v>
      </c>
      <c r="G51" s="7" t="str">
        <f t="shared" si="36"/>
        <v>ΟΚ</v>
      </c>
      <c r="H51" s="7"/>
      <c r="I51" s="7" t="s">
        <v>3</v>
      </c>
      <c r="J51" s="15"/>
      <c r="K51" s="9">
        <f t="shared" si="37"/>
        <v>0</v>
      </c>
      <c r="L51" s="9"/>
      <c r="M51" s="9">
        <f t="shared" si="38"/>
        <v>0</v>
      </c>
      <c r="N51" s="10">
        <v>2</v>
      </c>
      <c r="O51" s="11">
        <f t="shared" si="39"/>
        <v>120</v>
      </c>
      <c r="P51" s="11"/>
      <c r="Q51" s="11">
        <f t="shared" si="40"/>
        <v>0</v>
      </c>
      <c r="R51" s="9"/>
      <c r="S51" s="9">
        <f t="shared" si="41"/>
        <v>0</v>
      </c>
      <c r="T51" s="9"/>
      <c r="U51" s="9">
        <f t="shared" si="42"/>
        <v>0</v>
      </c>
      <c r="V51" s="9"/>
      <c r="W51" s="9">
        <f t="shared" si="43"/>
        <v>0</v>
      </c>
      <c r="X51" s="9">
        <v>1981</v>
      </c>
      <c r="Y51" s="9">
        <f t="shared" si="44"/>
        <v>37</v>
      </c>
      <c r="Z51" s="9">
        <f t="shared" si="33"/>
        <v>50</v>
      </c>
      <c r="AA51" s="12">
        <f t="shared" si="45"/>
        <v>0</v>
      </c>
      <c r="AB51" s="33">
        <f t="shared" si="46"/>
        <v>170</v>
      </c>
      <c r="AC51" s="9"/>
    </row>
    <row r="52" spans="1:29" ht="18" customHeight="1">
      <c r="A52" s="37">
        <v>49</v>
      </c>
      <c r="B52" s="22" t="s">
        <v>41</v>
      </c>
      <c r="C52" s="22" t="s">
        <v>215</v>
      </c>
      <c r="D52" s="32" t="s">
        <v>42</v>
      </c>
      <c r="E52" s="32" t="s">
        <v>43</v>
      </c>
      <c r="F52" s="6" t="s">
        <v>3</v>
      </c>
      <c r="G52" s="7" t="str">
        <f t="shared" si="36"/>
        <v>ΟΚ</v>
      </c>
      <c r="H52" s="7"/>
      <c r="I52" s="7"/>
      <c r="J52" s="15"/>
      <c r="K52" s="9">
        <f t="shared" si="37"/>
        <v>0</v>
      </c>
      <c r="L52" s="9"/>
      <c r="M52" s="9">
        <f t="shared" si="38"/>
        <v>0</v>
      </c>
      <c r="N52" s="10">
        <v>2</v>
      </c>
      <c r="O52" s="11">
        <f t="shared" si="39"/>
        <v>120</v>
      </c>
      <c r="P52" s="11"/>
      <c r="Q52" s="11">
        <f t="shared" si="40"/>
        <v>0</v>
      </c>
      <c r="R52" s="9"/>
      <c r="S52" s="9">
        <f t="shared" si="41"/>
        <v>0</v>
      </c>
      <c r="T52" s="9"/>
      <c r="U52" s="9">
        <f t="shared" si="42"/>
        <v>0</v>
      </c>
      <c r="V52" s="9"/>
      <c r="W52" s="9">
        <f t="shared" si="43"/>
        <v>0</v>
      </c>
      <c r="X52" s="9">
        <v>1983</v>
      </c>
      <c r="Y52" s="9">
        <f t="shared" si="44"/>
        <v>35</v>
      </c>
      <c r="Z52" s="9">
        <f t="shared" si="33"/>
        <v>50</v>
      </c>
      <c r="AA52" s="12">
        <f t="shared" si="45"/>
        <v>0</v>
      </c>
      <c r="AB52" s="33">
        <f t="shared" si="46"/>
        <v>170</v>
      </c>
      <c r="AC52" s="9"/>
    </row>
    <row r="53" spans="1:29" ht="18" customHeight="1">
      <c r="A53" s="9">
        <v>50</v>
      </c>
      <c r="B53" s="22" t="s">
        <v>192</v>
      </c>
      <c r="C53" s="22" t="s">
        <v>271</v>
      </c>
      <c r="D53" s="32" t="s">
        <v>193</v>
      </c>
      <c r="E53" s="32" t="s">
        <v>25</v>
      </c>
      <c r="F53" s="6" t="s">
        <v>3</v>
      </c>
      <c r="G53" s="7" t="str">
        <f t="shared" si="36"/>
        <v>ΟΚ</v>
      </c>
      <c r="H53" s="7"/>
      <c r="I53" s="7"/>
      <c r="J53" s="15"/>
      <c r="K53" s="9">
        <f t="shared" si="37"/>
        <v>0</v>
      </c>
      <c r="L53" s="9"/>
      <c r="M53" s="9">
        <f t="shared" si="38"/>
        <v>0</v>
      </c>
      <c r="N53" s="10"/>
      <c r="O53" s="11">
        <f t="shared" si="39"/>
        <v>0</v>
      </c>
      <c r="P53" s="11"/>
      <c r="Q53" s="11">
        <f t="shared" si="40"/>
        <v>0</v>
      </c>
      <c r="R53" s="9"/>
      <c r="S53" s="9">
        <f t="shared" si="41"/>
        <v>0</v>
      </c>
      <c r="T53" s="9"/>
      <c r="U53" s="9">
        <f t="shared" si="42"/>
        <v>0</v>
      </c>
      <c r="V53" s="9">
        <v>4</v>
      </c>
      <c r="W53" s="9">
        <f t="shared" si="43"/>
        <v>80</v>
      </c>
      <c r="X53" s="9">
        <v>1968</v>
      </c>
      <c r="Y53" s="9">
        <f t="shared" si="44"/>
        <v>50</v>
      </c>
      <c r="Z53" s="9">
        <f t="shared" si="33"/>
        <v>0</v>
      </c>
      <c r="AA53" s="12">
        <f t="shared" si="45"/>
        <v>75</v>
      </c>
      <c r="AB53" s="33">
        <f t="shared" si="46"/>
        <v>155</v>
      </c>
      <c r="AC53" s="9"/>
    </row>
    <row r="54" spans="1:29" ht="18" customHeight="1">
      <c r="A54" s="37">
        <v>51</v>
      </c>
      <c r="B54" s="22" t="s">
        <v>138</v>
      </c>
      <c r="C54" s="22" t="s">
        <v>253</v>
      </c>
      <c r="D54" s="32" t="s">
        <v>139</v>
      </c>
      <c r="E54" s="32" t="s">
        <v>40</v>
      </c>
      <c r="F54" s="6" t="s">
        <v>3</v>
      </c>
      <c r="G54" s="7" t="str">
        <f t="shared" si="36"/>
        <v>ΟΚ</v>
      </c>
      <c r="H54" s="7"/>
      <c r="I54" s="7"/>
      <c r="J54" s="15"/>
      <c r="K54" s="9">
        <f t="shared" si="37"/>
        <v>0</v>
      </c>
      <c r="L54" s="9"/>
      <c r="M54" s="9">
        <f t="shared" si="38"/>
        <v>0</v>
      </c>
      <c r="N54" s="10"/>
      <c r="O54" s="11">
        <f t="shared" si="39"/>
        <v>0</v>
      </c>
      <c r="P54" s="11"/>
      <c r="Q54" s="11">
        <f t="shared" si="40"/>
        <v>0</v>
      </c>
      <c r="R54" s="9"/>
      <c r="S54" s="9">
        <f t="shared" si="41"/>
        <v>0</v>
      </c>
      <c r="T54" s="9"/>
      <c r="U54" s="9">
        <f t="shared" si="42"/>
        <v>0</v>
      </c>
      <c r="V54" s="9">
        <v>5</v>
      </c>
      <c r="W54" s="9">
        <f t="shared" si="43"/>
        <v>100</v>
      </c>
      <c r="X54" s="9">
        <v>1981</v>
      </c>
      <c r="Y54" s="9">
        <f t="shared" si="44"/>
        <v>37</v>
      </c>
      <c r="Z54" s="9">
        <f t="shared" si="33"/>
        <v>50</v>
      </c>
      <c r="AA54" s="12">
        <f t="shared" si="45"/>
        <v>0</v>
      </c>
      <c r="AB54" s="33">
        <f t="shared" si="46"/>
        <v>150</v>
      </c>
      <c r="AC54" s="9"/>
    </row>
    <row r="55" spans="1:29" ht="18" customHeight="1">
      <c r="A55" s="9">
        <v>52</v>
      </c>
      <c r="B55" s="22" t="s">
        <v>202</v>
      </c>
      <c r="C55" s="22" t="s">
        <v>275</v>
      </c>
      <c r="D55" s="32" t="s">
        <v>203</v>
      </c>
      <c r="E55" s="32" t="s">
        <v>204</v>
      </c>
      <c r="F55" s="6" t="s">
        <v>3</v>
      </c>
      <c r="G55" s="7" t="str">
        <f t="shared" si="36"/>
        <v>ΟΚ</v>
      </c>
      <c r="H55" s="7"/>
      <c r="I55" s="7"/>
      <c r="J55" s="15"/>
      <c r="K55" s="9">
        <f t="shared" si="37"/>
        <v>0</v>
      </c>
      <c r="L55" s="9"/>
      <c r="M55" s="9">
        <f t="shared" si="38"/>
        <v>0</v>
      </c>
      <c r="N55" s="10">
        <v>1</v>
      </c>
      <c r="O55" s="11">
        <f t="shared" si="39"/>
        <v>60</v>
      </c>
      <c r="P55" s="11"/>
      <c r="Q55" s="11">
        <f t="shared" si="40"/>
        <v>0</v>
      </c>
      <c r="R55" s="9"/>
      <c r="S55" s="9">
        <f t="shared" si="41"/>
        <v>0</v>
      </c>
      <c r="T55" s="9"/>
      <c r="U55" s="9">
        <f t="shared" si="42"/>
        <v>0</v>
      </c>
      <c r="V55" s="9"/>
      <c r="W55" s="9">
        <f t="shared" si="43"/>
        <v>0</v>
      </c>
      <c r="X55" s="9">
        <v>1961</v>
      </c>
      <c r="Y55" s="9">
        <f t="shared" si="44"/>
        <v>57</v>
      </c>
      <c r="Z55" s="9">
        <f t="shared" si="33"/>
        <v>0</v>
      </c>
      <c r="AA55" s="12">
        <f t="shared" si="45"/>
        <v>75</v>
      </c>
      <c r="AB55" s="33">
        <f t="shared" si="46"/>
        <v>135</v>
      </c>
      <c r="AC55" s="9"/>
    </row>
    <row r="56" spans="1:29" ht="18" customHeight="1">
      <c r="A56" s="37">
        <v>53</v>
      </c>
      <c r="B56" s="22" t="s">
        <v>23</v>
      </c>
      <c r="C56" s="22" t="s">
        <v>210</v>
      </c>
      <c r="D56" s="32" t="s">
        <v>24</v>
      </c>
      <c r="E56" s="32" t="s">
        <v>25</v>
      </c>
      <c r="F56" s="6" t="s">
        <v>3</v>
      </c>
      <c r="G56" s="7" t="str">
        <f t="shared" si="36"/>
        <v>ΟΚ</v>
      </c>
      <c r="H56" s="7"/>
      <c r="I56" s="7"/>
      <c r="J56" s="15"/>
      <c r="K56" s="9">
        <f t="shared" si="37"/>
        <v>0</v>
      </c>
      <c r="L56" s="9"/>
      <c r="M56" s="9">
        <f t="shared" si="38"/>
        <v>0</v>
      </c>
      <c r="N56" s="10">
        <v>1</v>
      </c>
      <c r="O56" s="11">
        <f t="shared" si="39"/>
        <v>60</v>
      </c>
      <c r="P56" s="11"/>
      <c r="Q56" s="11">
        <f t="shared" si="40"/>
        <v>0</v>
      </c>
      <c r="R56" s="9"/>
      <c r="S56" s="9">
        <f t="shared" si="41"/>
        <v>0</v>
      </c>
      <c r="T56" s="9"/>
      <c r="U56" s="9">
        <f t="shared" si="42"/>
        <v>0</v>
      </c>
      <c r="V56" s="9"/>
      <c r="W56" s="9">
        <f t="shared" si="43"/>
        <v>0</v>
      </c>
      <c r="X56" s="9">
        <v>1975</v>
      </c>
      <c r="Y56" s="9">
        <f t="shared" si="44"/>
        <v>43</v>
      </c>
      <c r="Z56" s="9">
        <f>IF(AND(Y56&gt;=24,Y56&lt;=40),50,0)</f>
        <v>0</v>
      </c>
      <c r="AA56" s="12">
        <f t="shared" si="45"/>
        <v>75</v>
      </c>
      <c r="AB56" s="33">
        <f t="shared" si="46"/>
        <v>135</v>
      </c>
      <c r="AC56" s="9"/>
    </row>
    <row r="57" spans="1:29" ht="18" customHeight="1">
      <c r="A57" s="9">
        <v>54</v>
      </c>
      <c r="B57" s="22" t="s">
        <v>92</v>
      </c>
      <c r="C57" s="22" t="s">
        <v>234</v>
      </c>
      <c r="D57" s="32" t="s">
        <v>93</v>
      </c>
      <c r="E57" s="32" t="s">
        <v>94</v>
      </c>
      <c r="F57" s="6" t="s">
        <v>3</v>
      </c>
      <c r="G57" s="7" t="str">
        <f t="shared" si="36"/>
        <v>ΟΚ</v>
      </c>
      <c r="H57" s="7"/>
      <c r="I57" s="7"/>
      <c r="J57" s="15"/>
      <c r="K57" s="9">
        <f t="shared" si="37"/>
        <v>0</v>
      </c>
      <c r="L57" s="9"/>
      <c r="M57" s="9">
        <f t="shared" si="38"/>
        <v>0</v>
      </c>
      <c r="N57" s="10">
        <v>1</v>
      </c>
      <c r="O57" s="11">
        <f t="shared" si="39"/>
        <v>60</v>
      </c>
      <c r="P57" s="11"/>
      <c r="Q57" s="11">
        <f t="shared" si="40"/>
        <v>0</v>
      </c>
      <c r="R57" s="9"/>
      <c r="S57" s="9">
        <f t="shared" si="41"/>
        <v>0</v>
      </c>
      <c r="T57" s="9"/>
      <c r="U57" s="9">
        <f t="shared" si="42"/>
        <v>0</v>
      </c>
      <c r="V57" s="9"/>
      <c r="W57" s="9">
        <f t="shared" si="43"/>
        <v>0</v>
      </c>
      <c r="X57" s="9">
        <v>1982</v>
      </c>
      <c r="Y57" s="9">
        <f t="shared" si="44"/>
        <v>36</v>
      </c>
      <c r="Z57" s="9">
        <f aca="true" t="shared" si="47" ref="Z57:Z67">IF(AND(Y57&gt;24,Y57&lt;40),50,0)</f>
        <v>50</v>
      </c>
      <c r="AA57" s="12">
        <f t="shared" si="45"/>
        <v>0</v>
      </c>
      <c r="AB57" s="33">
        <f t="shared" si="46"/>
        <v>110</v>
      </c>
      <c r="AC57" s="9"/>
    </row>
    <row r="58" spans="1:29" ht="18" customHeight="1">
      <c r="A58" s="37">
        <v>55</v>
      </c>
      <c r="B58" s="22" t="s">
        <v>180</v>
      </c>
      <c r="C58" s="22" t="s">
        <v>267</v>
      </c>
      <c r="D58" s="32" t="s">
        <v>181</v>
      </c>
      <c r="E58" s="32" t="s">
        <v>182</v>
      </c>
      <c r="F58" s="6" t="s">
        <v>3</v>
      </c>
      <c r="G58" s="7" t="str">
        <f t="shared" si="36"/>
        <v>ΟΚ</v>
      </c>
      <c r="H58" s="7"/>
      <c r="I58" s="7"/>
      <c r="J58" s="15"/>
      <c r="K58" s="9">
        <f t="shared" si="37"/>
        <v>0</v>
      </c>
      <c r="L58" s="9"/>
      <c r="M58" s="9">
        <f t="shared" si="38"/>
        <v>0</v>
      </c>
      <c r="N58" s="10">
        <v>1</v>
      </c>
      <c r="O58" s="11">
        <f t="shared" si="39"/>
        <v>60</v>
      </c>
      <c r="P58" s="11"/>
      <c r="Q58" s="11">
        <f t="shared" si="40"/>
        <v>0</v>
      </c>
      <c r="R58" s="9"/>
      <c r="S58" s="9">
        <f t="shared" si="41"/>
        <v>0</v>
      </c>
      <c r="T58" s="9"/>
      <c r="U58" s="9">
        <f t="shared" si="42"/>
        <v>0</v>
      </c>
      <c r="V58" s="9"/>
      <c r="W58" s="9">
        <f t="shared" si="43"/>
        <v>0</v>
      </c>
      <c r="X58" s="9">
        <v>1979</v>
      </c>
      <c r="Y58" s="9">
        <f t="shared" si="44"/>
        <v>39</v>
      </c>
      <c r="Z58" s="9">
        <f t="shared" si="47"/>
        <v>50</v>
      </c>
      <c r="AA58" s="12">
        <f t="shared" si="45"/>
        <v>0</v>
      </c>
      <c r="AB58" s="33">
        <f t="shared" si="46"/>
        <v>110</v>
      </c>
      <c r="AC58" s="9"/>
    </row>
    <row r="59" spans="1:29" ht="18" customHeight="1">
      <c r="A59" s="9">
        <v>56</v>
      </c>
      <c r="B59" s="22" t="s">
        <v>164</v>
      </c>
      <c r="C59" s="22" t="s">
        <v>263</v>
      </c>
      <c r="D59" s="32" t="s">
        <v>165</v>
      </c>
      <c r="E59" s="32" t="s">
        <v>166</v>
      </c>
      <c r="F59" s="6" t="s">
        <v>3</v>
      </c>
      <c r="G59" s="7" t="str">
        <f t="shared" si="36"/>
        <v>ΟΚ</v>
      </c>
      <c r="H59" s="7"/>
      <c r="I59" s="7"/>
      <c r="J59" s="15"/>
      <c r="K59" s="9">
        <f t="shared" si="37"/>
        <v>0</v>
      </c>
      <c r="L59" s="9"/>
      <c r="M59" s="9">
        <f t="shared" si="38"/>
        <v>0</v>
      </c>
      <c r="N59" s="10"/>
      <c r="O59" s="11">
        <f t="shared" si="39"/>
        <v>0</v>
      </c>
      <c r="P59" s="11"/>
      <c r="Q59" s="11">
        <f t="shared" si="40"/>
        <v>0</v>
      </c>
      <c r="R59" s="9"/>
      <c r="S59" s="9">
        <f t="shared" si="41"/>
        <v>0</v>
      </c>
      <c r="T59" s="9"/>
      <c r="U59" s="9">
        <f t="shared" si="42"/>
        <v>0</v>
      </c>
      <c r="V59" s="9"/>
      <c r="W59" s="9">
        <f t="shared" si="43"/>
        <v>0</v>
      </c>
      <c r="X59" s="9">
        <v>1965</v>
      </c>
      <c r="Y59" s="9">
        <f t="shared" si="44"/>
        <v>53</v>
      </c>
      <c r="Z59" s="9">
        <f t="shared" si="47"/>
        <v>0</v>
      </c>
      <c r="AA59" s="12">
        <f t="shared" si="45"/>
        <v>75</v>
      </c>
      <c r="AB59" s="33">
        <f t="shared" si="46"/>
        <v>75</v>
      </c>
      <c r="AC59" s="9"/>
    </row>
    <row r="60" spans="1:29" ht="18" customHeight="1">
      <c r="A60" s="37">
        <v>57</v>
      </c>
      <c r="B60" s="22" t="s">
        <v>186</v>
      </c>
      <c r="C60" s="22" t="s">
        <v>269</v>
      </c>
      <c r="D60" s="32" t="s">
        <v>187</v>
      </c>
      <c r="E60" s="32" t="s">
        <v>188</v>
      </c>
      <c r="F60" s="6" t="s">
        <v>3</v>
      </c>
      <c r="G60" s="7" t="str">
        <f t="shared" si="36"/>
        <v>ΟΚ</v>
      </c>
      <c r="H60" s="7"/>
      <c r="I60" s="7"/>
      <c r="J60" s="15"/>
      <c r="K60" s="9">
        <f t="shared" si="37"/>
        <v>0</v>
      </c>
      <c r="L60" s="9"/>
      <c r="M60" s="9">
        <f t="shared" si="38"/>
        <v>0</v>
      </c>
      <c r="N60" s="10"/>
      <c r="O60" s="11">
        <f t="shared" si="39"/>
        <v>0</v>
      </c>
      <c r="P60" s="11"/>
      <c r="Q60" s="11">
        <f t="shared" si="40"/>
        <v>0</v>
      </c>
      <c r="R60" s="9"/>
      <c r="S60" s="9">
        <f t="shared" si="41"/>
        <v>0</v>
      </c>
      <c r="T60" s="9"/>
      <c r="U60" s="9">
        <f t="shared" si="42"/>
        <v>0</v>
      </c>
      <c r="V60" s="9"/>
      <c r="W60" s="9">
        <f t="shared" si="43"/>
        <v>0</v>
      </c>
      <c r="X60" s="9">
        <v>1970</v>
      </c>
      <c r="Y60" s="9">
        <f t="shared" si="44"/>
        <v>48</v>
      </c>
      <c r="Z60" s="9">
        <f t="shared" si="47"/>
        <v>0</v>
      </c>
      <c r="AA60" s="12">
        <f t="shared" si="45"/>
        <v>75</v>
      </c>
      <c r="AB60" s="33">
        <f t="shared" si="46"/>
        <v>75</v>
      </c>
      <c r="AC60" s="9"/>
    </row>
    <row r="61" spans="1:29" ht="18" customHeight="1">
      <c r="A61" s="9">
        <v>58</v>
      </c>
      <c r="B61" s="22" t="s">
        <v>87</v>
      </c>
      <c r="C61" s="22" t="s">
        <v>232</v>
      </c>
      <c r="D61" s="32" t="s">
        <v>88</v>
      </c>
      <c r="E61" s="32" t="s">
        <v>44</v>
      </c>
      <c r="F61" s="6" t="s">
        <v>3</v>
      </c>
      <c r="G61" s="7" t="str">
        <f t="shared" si="36"/>
        <v>ΟΚ</v>
      </c>
      <c r="H61" s="7"/>
      <c r="I61" s="7"/>
      <c r="J61" s="15"/>
      <c r="K61" s="9">
        <f t="shared" si="37"/>
        <v>0</v>
      </c>
      <c r="L61" s="9"/>
      <c r="M61" s="9">
        <f t="shared" si="38"/>
        <v>0</v>
      </c>
      <c r="N61" s="10"/>
      <c r="O61" s="11">
        <f t="shared" si="39"/>
        <v>0</v>
      </c>
      <c r="P61" s="11"/>
      <c r="Q61" s="11">
        <f t="shared" si="40"/>
        <v>0</v>
      </c>
      <c r="R61" s="9"/>
      <c r="S61" s="9">
        <f t="shared" si="41"/>
        <v>0</v>
      </c>
      <c r="T61" s="9"/>
      <c r="U61" s="9">
        <f t="shared" si="42"/>
        <v>0</v>
      </c>
      <c r="V61" s="9"/>
      <c r="W61" s="9">
        <f t="shared" si="43"/>
        <v>0</v>
      </c>
      <c r="X61" s="9">
        <v>1975</v>
      </c>
      <c r="Y61" s="9">
        <f t="shared" si="44"/>
        <v>43</v>
      </c>
      <c r="Z61" s="9">
        <f t="shared" si="47"/>
        <v>0</v>
      </c>
      <c r="AA61" s="12">
        <f t="shared" si="45"/>
        <v>75</v>
      </c>
      <c r="AB61" s="33">
        <f t="shared" si="46"/>
        <v>75</v>
      </c>
      <c r="AC61" s="9"/>
    </row>
    <row r="62" spans="1:29" s="5" customFormat="1" ht="19.5" customHeight="1">
      <c r="A62" s="37">
        <v>59</v>
      </c>
      <c r="B62" s="22" t="s">
        <v>113</v>
      </c>
      <c r="C62" s="22" t="s">
        <v>241</v>
      </c>
      <c r="D62" s="32" t="s">
        <v>114</v>
      </c>
      <c r="E62" s="32" t="s">
        <v>115</v>
      </c>
      <c r="F62" s="6" t="s">
        <v>3</v>
      </c>
      <c r="G62" s="7" t="str">
        <f t="shared" si="36"/>
        <v>ΟΚ</v>
      </c>
      <c r="H62" s="7"/>
      <c r="I62" s="7"/>
      <c r="J62" s="15"/>
      <c r="K62" s="9">
        <f t="shared" si="37"/>
        <v>0</v>
      </c>
      <c r="L62" s="9"/>
      <c r="M62" s="9">
        <f t="shared" si="38"/>
        <v>0</v>
      </c>
      <c r="N62" s="10"/>
      <c r="O62" s="11">
        <f t="shared" si="39"/>
        <v>0</v>
      </c>
      <c r="P62" s="11"/>
      <c r="Q62" s="11">
        <f t="shared" si="40"/>
        <v>0</v>
      </c>
      <c r="R62" s="9"/>
      <c r="S62" s="9">
        <f t="shared" si="41"/>
        <v>0</v>
      </c>
      <c r="T62" s="9"/>
      <c r="U62" s="9">
        <f t="shared" si="42"/>
        <v>0</v>
      </c>
      <c r="V62" s="9"/>
      <c r="W62" s="9">
        <f t="shared" si="43"/>
        <v>0</v>
      </c>
      <c r="X62" s="9">
        <v>1968</v>
      </c>
      <c r="Y62" s="9">
        <f t="shared" si="44"/>
        <v>50</v>
      </c>
      <c r="Z62" s="9">
        <f t="shared" si="47"/>
        <v>0</v>
      </c>
      <c r="AA62" s="12">
        <f t="shared" si="45"/>
        <v>75</v>
      </c>
      <c r="AB62" s="33">
        <f t="shared" si="46"/>
        <v>75</v>
      </c>
      <c r="AC62" s="9"/>
    </row>
    <row r="63" spans="1:29" ht="18" customHeight="1">
      <c r="A63" s="9">
        <v>60</v>
      </c>
      <c r="B63" s="22" t="s">
        <v>133</v>
      </c>
      <c r="C63" s="22" t="s">
        <v>251</v>
      </c>
      <c r="D63" s="32" t="s">
        <v>134</v>
      </c>
      <c r="E63" s="32" t="s">
        <v>135</v>
      </c>
      <c r="F63" s="6" t="s">
        <v>3</v>
      </c>
      <c r="G63" s="7" t="str">
        <f t="shared" si="36"/>
        <v>ΟΚ</v>
      </c>
      <c r="H63" s="7"/>
      <c r="I63" s="7"/>
      <c r="J63" s="15"/>
      <c r="K63" s="9">
        <f t="shared" si="37"/>
        <v>0</v>
      </c>
      <c r="L63" s="9"/>
      <c r="M63" s="9">
        <f t="shared" si="38"/>
        <v>0</v>
      </c>
      <c r="N63" s="10"/>
      <c r="O63" s="11">
        <f t="shared" si="39"/>
        <v>0</v>
      </c>
      <c r="P63" s="11"/>
      <c r="Q63" s="11">
        <f t="shared" si="40"/>
        <v>0</v>
      </c>
      <c r="R63" s="9"/>
      <c r="S63" s="9">
        <f t="shared" si="41"/>
        <v>0</v>
      </c>
      <c r="T63" s="9"/>
      <c r="U63" s="9">
        <f t="shared" si="42"/>
        <v>0</v>
      </c>
      <c r="V63" s="9"/>
      <c r="W63" s="9">
        <f t="shared" si="43"/>
        <v>0</v>
      </c>
      <c r="X63" s="9">
        <v>1990</v>
      </c>
      <c r="Y63" s="9">
        <f t="shared" si="44"/>
        <v>28</v>
      </c>
      <c r="Z63" s="9">
        <f t="shared" si="47"/>
        <v>50</v>
      </c>
      <c r="AA63" s="12">
        <f t="shared" si="45"/>
        <v>0</v>
      </c>
      <c r="AB63" s="33">
        <f t="shared" si="46"/>
        <v>50</v>
      </c>
      <c r="AC63" s="9"/>
    </row>
    <row r="64" spans="1:29" ht="18" customHeight="1">
      <c r="A64" s="37">
        <v>61</v>
      </c>
      <c r="B64" s="22" t="s">
        <v>143</v>
      </c>
      <c r="C64" s="22" t="s">
        <v>255</v>
      </c>
      <c r="D64" s="32" t="s">
        <v>144</v>
      </c>
      <c r="E64" s="32" t="s">
        <v>145</v>
      </c>
      <c r="F64" s="6" t="s">
        <v>3</v>
      </c>
      <c r="G64" s="7" t="str">
        <f t="shared" si="36"/>
        <v>ΟΚ</v>
      </c>
      <c r="H64" s="7"/>
      <c r="I64" s="7"/>
      <c r="J64" s="15"/>
      <c r="K64" s="9">
        <f t="shared" si="37"/>
        <v>0</v>
      </c>
      <c r="L64" s="9"/>
      <c r="M64" s="9">
        <f t="shared" si="38"/>
        <v>0</v>
      </c>
      <c r="N64" s="10"/>
      <c r="O64" s="11">
        <f t="shared" si="39"/>
        <v>0</v>
      </c>
      <c r="P64" s="11"/>
      <c r="Q64" s="11">
        <f t="shared" si="40"/>
        <v>0</v>
      </c>
      <c r="R64" s="9"/>
      <c r="S64" s="9">
        <f t="shared" si="41"/>
        <v>0</v>
      </c>
      <c r="T64" s="9"/>
      <c r="U64" s="9">
        <f t="shared" si="42"/>
        <v>0</v>
      </c>
      <c r="V64" s="9"/>
      <c r="W64" s="9">
        <f t="shared" si="43"/>
        <v>0</v>
      </c>
      <c r="X64" s="9">
        <v>1987</v>
      </c>
      <c r="Y64" s="9">
        <f t="shared" si="44"/>
        <v>31</v>
      </c>
      <c r="Z64" s="9">
        <f t="shared" si="47"/>
        <v>50</v>
      </c>
      <c r="AA64" s="12">
        <f t="shared" si="45"/>
        <v>0</v>
      </c>
      <c r="AB64" s="33">
        <f t="shared" si="46"/>
        <v>50</v>
      </c>
      <c r="AC64" s="9"/>
    </row>
    <row r="65" spans="1:29" ht="18" customHeight="1">
      <c r="A65" s="9">
        <v>62</v>
      </c>
      <c r="B65" s="22" t="s">
        <v>106</v>
      </c>
      <c r="C65" s="22" t="s">
        <v>238</v>
      </c>
      <c r="D65" s="32" t="s">
        <v>107</v>
      </c>
      <c r="E65" s="32" t="s">
        <v>34</v>
      </c>
      <c r="F65" s="6" t="s">
        <v>3</v>
      </c>
      <c r="G65" s="7" t="str">
        <f t="shared" si="36"/>
        <v>ΟΚ</v>
      </c>
      <c r="H65" s="7"/>
      <c r="I65" s="7"/>
      <c r="J65" s="15"/>
      <c r="K65" s="9">
        <f t="shared" si="37"/>
        <v>0</v>
      </c>
      <c r="L65" s="9"/>
      <c r="M65" s="9">
        <f t="shared" si="38"/>
        <v>0</v>
      </c>
      <c r="N65" s="10"/>
      <c r="O65" s="11">
        <f t="shared" si="39"/>
        <v>0</v>
      </c>
      <c r="P65" s="11"/>
      <c r="Q65" s="11">
        <f t="shared" si="40"/>
        <v>0</v>
      </c>
      <c r="R65" s="9"/>
      <c r="S65" s="9">
        <f t="shared" si="41"/>
        <v>0</v>
      </c>
      <c r="T65" s="9"/>
      <c r="U65" s="9">
        <f t="shared" si="42"/>
        <v>0</v>
      </c>
      <c r="V65" s="9"/>
      <c r="W65" s="9">
        <f t="shared" si="43"/>
        <v>0</v>
      </c>
      <c r="X65" s="9">
        <v>1980</v>
      </c>
      <c r="Y65" s="9">
        <f t="shared" si="44"/>
        <v>38</v>
      </c>
      <c r="Z65" s="9">
        <f t="shared" si="47"/>
        <v>50</v>
      </c>
      <c r="AA65" s="12">
        <f t="shared" si="45"/>
        <v>0</v>
      </c>
      <c r="AB65" s="33">
        <f t="shared" si="46"/>
        <v>50</v>
      </c>
      <c r="AC65" s="9"/>
    </row>
    <row r="66" spans="1:29" ht="18" customHeight="1">
      <c r="A66" s="37">
        <v>63</v>
      </c>
      <c r="B66" s="22" t="s">
        <v>162</v>
      </c>
      <c r="C66" s="22" t="s">
        <v>262</v>
      </c>
      <c r="D66" s="32" t="s">
        <v>163</v>
      </c>
      <c r="E66" s="32" t="s">
        <v>94</v>
      </c>
      <c r="F66" s="6" t="s">
        <v>3</v>
      </c>
      <c r="G66" s="7" t="str">
        <f t="shared" si="36"/>
        <v>ΟΚ</v>
      </c>
      <c r="H66" s="7"/>
      <c r="I66" s="7"/>
      <c r="J66" s="15"/>
      <c r="K66" s="9">
        <f t="shared" si="37"/>
        <v>0</v>
      </c>
      <c r="L66" s="9"/>
      <c r="M66" s="9">
        <f t="shared" si="38"/>
        <v>0</v>
      </c>
      <c r="N66" s="10"/>
      <c r="O66" s="11">
        <f t="shared" si="39"/>
        <v>0</v>
      </c>
      <c r="P66" s="11"/>
      <c r="Q66" s="11">
        <f t="shared" si="40"/>
        <v>0</v>
      </c>
      <c r="R66" s="9"/>
      <c r="S66" s="9">
        <f t="shared" si="41"/>
        <v>0</v>
      </c>
      <c r="T66" s="9"/>
      <c r="U66" s="9">
        <f t="shared" si="42"/>
        <v>0</v>
      </c>
      <c r="V66" s="9"/>
      <c r="W66" s="9">
        <f t="shared" si="43"/>
        <v>0</v>
      </c>
      <c r="X66" s="9">
        <v>1979</v>
      </c>
      <c r="Y66" s="9">
        <f t="shared" si="44"/>
        <v>39</v>
      </c>
      <c r="Z66" s="9">
        <f t="shared" si="47"/>
        <v>50</v>
      </c>
      <c r="AA66" s="12">
        <f t="shared" si="45"/>
        <v>0</v>
      </c>
      <c r="AB66" s="33">
        <f t="shared" si="46"/>
        <v>50</v>
      </c>
      <c r="AC66" s="9"/>
    </row>
    <row r="67" spans="1:29" ht="18" customHeight="1">
      <c r="A67" s="9">
        <v>64</v>
      </c>
      <c r="B67" s="22" t="s">
        <v>59</v>
      </c>
      <c r="C67" s="22" t="s">
        <v>221</v>
      </c>
      <c r="D67" s="32" t="s">
        <v>60</v>
      </c>
      <c r="E67" s="32" t="s">
        <v>61</v>
      </c>
      <c r="F67" s="6" t="s">
        <v>3</v>
      </c>
      <c r="G67" s="7" t="str">
        <f t="shared" si="36"/>
        <v>ΟΚ</v>
      </c>
      <c r="H67" s="7"/>
      <c r="I67" s="7"/>
      <c r="J67" s="15"/>
      <c r="K67" s="9">
        <f t="shared" si="37"/>
        <v>0</v>
      </c>
      <c r="L67" s="9"/>
      <c r="M67" s="9">
        <f t="shared" si="38"/>
        <v>0</v>
      </c>
      <c r="N67" s="10"/>
      <c r="O67" s="11">
        <f t="shared" si="39"/>
        <v>0</v>
      </c>
      <c r="P67" s="11"/>
      <c r="Q67" s="11">
        <f t="shared" si="40"/>
        <v>0</v>
      </c>
      <c r="R67" s="9"/>
      <c r="S67" s="9">
        <f t="shared" si="41"/>
        <v>0</v>
      </c>
      <c r="T67" s="9"/>
      <c r="U67" s="9">
        <f t="shared" si="42"/>
        <v>0</v>
      </c>
      <c r="V67" s="9">
        <v>2</v>
      </c>
      <c r="W67" s="9">
        <f t="shared" si="43"/>
        <v>40</v>
      </c>
      <c r="X67" s="9"/>
      <c r="Y67" s="9">
        <f t="shared" si="44"/>
        <v>2018</v>
      </c>
      <c r="Z67" s="9">
        <f t="shared" si="47"/>
        <v>0</v>
      </c>
      <c r="AA67" s="12">
        <f t="shared" si="45"/>
        <v>0</v>
      </c>
      <c r="AB67" s="33">
        <f t="shared" si="46"/>
        <v>40</v>
      </c>
      <c r="AC67" s="9"/>
    </row>
  </sheetData>
  <sheetProtection algorithmName="SHA-512" hashValue="YfIBfwsdZk0O6fuxuZgWjFGAoEWO3W/nkGww7XcwxKzlsst9pvffN5yRpm6QsRdlLogIyy1foC0oNY/vV9M2Rw==" saltValue="dTZBGp2SMigrtVLvx8A1TA==" spinCount="100000" sheet="1" objects="1" scenarios="1"/>
  <mergeCells count="3">
    <mergeCell ref="A1:E1"/>
    <mergeCell ref="A2:E2"/>
    <mergeCell ref="J2:AA2"/>
  </mergeCells>
  <dataValidations count="6">
    <dataValidation type="whole" allowBlank="1" showInputMessage="1" showErrorMessage="1" error="ΕΩΣ 48 ΜΗΝΕΣ" sqref="V4:V67">
      <formula1>1</formula1>
      <formula2>8</formula2>
    </dataValidation>
    <dataValidation type="whole" allowBlank="1" showInputMessage="1" showErrorMessage="1" errorTitle="ΠΡΟΣΟΧΗ!" error="ΑΠΟ 1 ΕΩΣ 84 ΜΗΝΕΣ" sqref="L4:L67">
      <formula1>1</formula1>
      <formula2>84</formula2>
    </dataValidation>
    <dataValidation type="whole" operator="lessThanOrEqual" allowBlank="1" showInputMessage="1" showErrorMessage="1" sqref="N4:N67">
      <formula1>2</formula1>
    </dataValidation>
    <dataValidation type="whole" operator="greaterThan" allowBlank="1" showInputMessage="1" showErrorMessage="1" sqref="P4:P67">
      <formula1>2</formula1>
    </dataValidation>
    <dataValidation type="list" allowBlank="1" showInputMessage="1" showErrorMessage="1" sqref="T4:T67 F4:F67 H4:I67 R4:R67">
      <formula1>$AL$12:$AL$13</formula1>
    </dataValidation>
    <dataValidation type="whole" allowBlank="1" showInputMessage="1" showErrorMessage="1" errorTitle="ΠΡΟΣΟΧΗ!" error="ΑΠΟ 1 ΕΩΣ 24 ΜΗΝΕΣ" sqref="J4:J67">
      <formula1>1</formula1>
      <formula2>24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0"/>
  <sheetViews>
    <sheetView workbookViewId="0" topLeftCell="A1">
      <pane xSplit="5" topLeftCell="F1" activePane="topRight" state="frozen"/>
      <selection pane="topRight" activeCell="AC5" sqref="A1:AC10"/>
    </sheetView>
  </sheetViews>
  <sheetFormatPr defaultColWidth="9.140625" defaultRowHeight="15"/>
  <cols>
    <col min="1" max="1" width="4.8515625" style="1" customWidth="1"/>
    <col min="2" max="3" width="16.28125" style="1" customWidth="1"/>
    <col min="4" max="4" width="25.140625" style="1" customWidth="1"/>
    <col min="5" max="5" width="25.28125" style="1" customWidth="1"/>
    <col min="6" max="6" width="13.00390625" style="1" customWidth="1"/>
    <col min="7" max="7" width="15.00390625" style="1" customWidth="1"/>
    <col min="8" max="8" width="14.00390625" style="1" customWidth="1"/>
    <col min="9" max="9" width="12.00390625" style="1" customWidth="1"/>
    <col min="10" max="10" width="17.28125" style="1" customWidth="1"/>
    <col min="11" max="11" width="7.8515625" style="1" customWidth="1"/>
    <col min="12" max="12" width="13.421875" style="1" customWidth="1"/>
    <col min="13" max="13" width="7.421875" style="1" customWidth="1"/>
    <col min="14" max="14" width="10.8515625" style="3" customWidth="1"/>
    <col min="15" max="15" width="7.421875" style="3" customWidth="1"/>
    <col min="16" max="16" width="12.57421875" style="3" customWidth="1"/>
    <col min="17" max="17" width="7.421875" style="3" customWidth="1"/>
    <col min="18" max="18" width="13.00390625" style="1" customWidth="1"/>
    <col min="19" max="19" width="7.28125" style="1" customWidth="1"/>
    <col min="20" max="20" width="12.57421875" style="1" customWidth="1"/>
    <col min="21" max="21" width="7.28125" style="1" customWidth="1"/>
    <col min="22" max="22" width="9.7109375" style="1" customWidth="1"/>
    <col min="23" max="23" width="7.28125" style="1" customWidth="1"/>
    <col min="24" max="24" width="12.8515625" style="1" customWidth="1"/>
    <col min="25" max="25" width="11.421875" style="1" customWidth="1"/>
    <col min="26" max="26" width="9.00390625" style="1" customWidth="1"/>
    <col min="27" max="27" width="7.28125" style="1" customWidth="1"/>
    <col min="28" max="28" width="9.57421875" style="1" customWidth="1"/>
    <col min="29" max="29" width="20.57421875" style="1" customWidth="1"/>
    <col min="30" max="37" width="9.140625" style="1" customWidth="1"/>
    <col min="38" max="38" width="9.140625" style="1" hidden="1" customWidth="1"/>
    <col min="39" max="16384" width="9.140625" style="1" customWidth="1"/>
  </cols>
  <sheetData>
    <row r="1" spans="1:29" ht="58.5" customHeight="1">
      <c r="A1" s="61" t="s">
        <v>314</v>
      </c>
      <c r="B1" s="54"/>
      <c r="C1" s="54"/>
      <c r="D1" s="54"/>
      <c r="E1" s="54"/>
      <c r="F1" s="6"/>
      <c r="G1" s="7"/>
      <c r="H1" s="7"/>
      <c r="I1" s="8"/>
      <c r="J1" s="8"/>
      <c r="K1" s="9"/>
      <c r="L1" s="9"/>
      <c r="M1" s="9"/>
      <c r="N1" s="10"/>
      <c r="O1" s="11"/>
      <c r="P1" s="11"/>
      <c r="Q1" s="11"/>
      <c r="R1" s="9"/>
      <c r="S1" s="9"/>
      <c r="T1" s="9"/>
      <c r="U1" s="9"/>
      <c r="V1" s="9"/>
      <c r="W1" s="9"/>
      <c r="X1" s="9"/>
      <c r="Y1" s="9"/>
      <c r="Z1" s="9"/>
      <c r="AA1" s="12"/>
      <c r="AB1" s="13"/>
      <c r="AC1" s="9"/>
    </row>
    <row r="2" spans="1:29" s="4" customFormat="1" ht="31.5" customHeight="1">
      <c r="A2" s="57" t="s">
        <v>4</v>
      </c>
      <c r="B2" s="58"/>
      <c r="C2" s="58"/>
      <c r="D2" s="58"/>
      <c r="E2" s="58"/>
      <c r="F2" s="18" t="s">
        <v>0</v>
      </c>
      <c r="G2" s="19"/>
      <c r="H2" s="19"/>
      <c r="I2" s="20"/>
      <c r="J2" s="59" t="s">
        <v>10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  <c r="AB2" s="62" t="s">
        <v>7</v>
      </c>
      <c r="AC2" s="21"/>
    </row>
    <row r="3" spans="1:29" s="2" customFormat="1" ht="94.5" customHeight="1">
      <c r="A3" s="22" t="s">
        <v>1</v>
      </c>
      <c r="B3" s="22" t="s">
        <v>20</v>
      </c>
      <c r="C3" s="23" t="s">
        <v>208</v>
      </c>
      <c r="D3" s="23" t="s">
        <v>5</v>
      </c>
      <c r="E3" s="23" t="s">
        <v>6</v>
      </c>
      <c r="F3" s="24" t="s">
        <v>11</v>
      </c>
      <c r="G3" s="25"/>
      <c r="H3" s="26" t="s">
        <v>8</v>
      </c>
      <c r="I3" s="27" t="s">
        <v>299</v>
      </c>
      <c r="J3" s="24" t="s">
        <v>12</v>
      </c>
      <c r="K3" s="22" t="s">
        <v>2</v>
      </c>
      <c r="L3" s="22" t="s">
        <v>300</v>
      </c>
      <c r="M3" s="23" t="s">
        <v>2</v>
      </c>
      <c r="N3" s="28" t="s">
        <v>13</v>
      </c>
      <c r="O3" s="29" t="s">
        <v>2</v>
      </c>
      <c r="P3" s="28" t="s">
        <v>14</v>
      </c>
      <c r="Q3" s="28" t="s">
        <v>2</v>
      </c>
      <c r="R3" s="22" t="s">
        <v>15</v>
      </c>
      <c r="S3" s="22" t="s">
        <v>2</v>
      </c>
      <c r="T3" s="22" t="s">
        <v>16</v>
      </c>
      <c r="U3" s="22" t="s">
        <v>2</v>
      </c>
      <c r="V3" s="22" t="s">
        <v>17</v>
      </c>
      <c r="W3" s="22" t="s">
        <v>2</v>
      </c>
      <c r="X3" s="22" t="s">
        <v>18</v>
      </c>
      <c r="Y3" s="22" t="s">
        <v>19</v>
      </c>
      <c r="Z3" s="22" t="s">
        <v>21</v>
      </c>
      <c r="AA3" s="23" t="s">
        <v>22</v>
      </c>
      <c r="AB3" s="63"/>
      <c r="AC3" s="30" t="s">
        <v>207</v>
      </c>
    </row>
    <row r="4" spans="1:29" ht="15">
      <c r="A4" s="9">
        <v>1</v>
      </c>
      <c r="B4" s="34" t="s">
        <v>48</v>
      </c>
      <c r="C4" s="34" t="s">
        <v>217</v>
      </c>
      <c r="D4" s="11" t="s">
        <v>49</v>
      </c>
      <c r="E4" s="9" t="s">
        <v>50</v>
      </c>
      <c r="F4" s="6" t="s">
        <v>3</v>
      </c>
      <c r="G4" s="7" t="str">
        <f>IF(F4="ΝΑΙ","ΟΚ","ΑΠΟΡΡΙΠΤΕΤΑΙ")</f>
        <v>ΟΚ</v>
      </c>
      <c r="H4" s="7" t="s">
        <v>3</v>
      </c>
      <c r="I4" s="7" t="s">
        <v>3</v>
      </c>
      <c r="J4" s="15">
        <v>24</v>
      </c>
      <c r="K4" s="9">
        <f>J4*17</f>
        <v>408</v>
      </c>
      <c r="L4" s="9">
        <v>84</v>
      </c>
      <c r="M4" s="9">
        <f>L4*7</f>
        <v>588</v>
      </c>
      <c r="N4" s="10"/>
      <c r="O4" s="11">
        <f>N4*60</f>
        <v>0</v>
      </c>
      <c r="P4" s="11"/>
      <c r="Q4" s="11">
        <f>P4*120</f>
        <v>0</v>
      </c>
      <c r="R4" s="9"/>
      <c r="S4" s="9">
        <f>IF(R4="ΝΑΙ",170,0)</f>
        <v>0</v>
      </c>
      <c r="T4" s="9"/>
      <c r="U4" s="9">
        <f>IF(T4="ΝΑΙ",120,0)</f>
        <v>0</v>
      </c>
      <c r="V4" s="9"/>
      <c r="W4" s="9">
        <f>V4*20</f>
        <v>0</v>
      </c>
      <c r="X4" s="9">
        <v>1967</v>
      </c>
      <c r="Y4" s="9">
        <f>2018-X4</f>
        <v>51</v>
      </c>
      <c r="Z4" s="9">
        <f>IF(AND(Y4&gt;24,Y4&lt;40),50,0)</f>
        <v>0</v>
      </c>
      <c r="AA4" s="12">
        <f>IF(AND(Y4&gt;=40,Y4&lt;=100),75,0)</f>
        <v>75</v>
      </c>
      <c r="AB4" s="33">
        <f>K4+M4+O4+Q4+S4+U4+W4+Z4+AA4</f>
        <v>1071</v>
      </c>
      <c r="AC4" s="34" t="s">
        <v>8</v>
      </c>
    </row>
    <row r="5" spans="1:29" ht="18" customHeight="1">
      <c r="A5" s="9">
        <v>2</v>
      </c>
      <c r="B5" s="38" t="s">
        <v>140</v>
      </c>
      <c r="C5" s="38" t="s">
        <v>254</v>
      </c>
      <c r="D5" s="39" t="s">
        <v>141</v>
      </c>
      <c r="E5" s="39" t="s">
        <v>142</v>
      </c>
      <c r="F5" s="40" t="s">
        <v>3</v>
      </c>
      <c r="G5" s="41" t="str">
        <f aca="true" t="shared" si="0" ref="G5:G10">IF(F5="ΝΑΙ","ΟΚ","ΑΠΟΡΡΙΠΤΕΤΑΙ")</f>
        <v>ΟΚ</v>
      </c>
      <c r="H5" s="41"/>
      <c r="I5" s="41" t="s">
        <v>3</v>
      </c>
      <c r="J5" s="42">
        <v>24</v>
      </c>
      <c r="K5" s="37">
        <f aca="true" t="shared" si="1" ref="K5:K10">J5*17</f>
        <v>408</v>
      </c>
      <c r="L5" s="37">
        <v>60</v>
      </c>
      <c r="M5" s="37">
        <f aca="true" t="shared" si="2" ref="M5:M10">L5*7</f>
        <v>420</v>
      </c>
      <c r="N5" s="40">
        <v>1</v>
      </c>
      <c r="O5" s="37">
        <f aca="true" t="shared" si="3" ref="O5:O10">N5*60</f>
        <v>60</v>
      </c>
      <c r="P5" s="37"/>
      <c r="Q5" s="37">
        <f aca="true" t="shared" si="4" ref="Q5:Q10">P5*120</f>
        <v>0</v>
      </c>
      <c r="R5" s="37"/>
      <c r="S5" s="37">
        <f aca="true" t="shared" si="5" ref="S5:S10">IF(R5="ΝΑΙ",170,0)</f>
        <v>0</v>
      </c>
      <c r="T5" s="37"/>
      <c r="U5" s="37">
        <f aca="true" t="shared" si="6" ref="U5:U10">IF(T5="ΝΑΙ",120,0)</f>
        <v>0</v>
      </c>
      <c r="V5" s="37"/>
      <c r="W5" s="37">
        <f aca="true" t="shared" si="7" ref="W5:W10">V5*20</f>
        <v>0</v>
      </c>
      <c r="X5" s="37">
        <v>1972</v>
      </c>
      <c r="Y5" s="37">
        <f aca="true" t="shared" si="8" ref="Y5:Y10">2018-X5</f>
        <v>46</v>
      </c>
      <c r="Z5" s="37">
        <f aca="true" t="shared" si="9" ref="Z5:Z10">IF(AND(Y5&gt;24,Y5&lt;40),50,0)</f>
        <v>0</v>
      </c>
      <c r="AA5" s="43">
        <f aca="true" t="shared" si="10" ref="AA5:AA10">IF(AND(Y5&gt;=40,Y5&lt;=100),75,0)</f>
        <v>75</v>
      </c>
      <c r="AB5" s="44">
        <f aca="true" t="shared" si="11" ref="AB5:AB10">K5+M5+O5+Q5+S5+U5+W5+Z5+AA5</f>
        <v>963</v>
      </c>
      <c r="AC5" s="37"/>
    </row>
    <row r="6" spans="1:29" ht="18" customHeight="1">
      <c r="A6" s="9">
        <v>3</v>
      </c>
      <c r="B6" s="28" t="s">
        <v>199</v>
      </c>
      <c r="C6" s="28" t="s">
        <v>274</v>
      </c>
      <c r="D6" s="32" t="s">
        <v>200</v>
      </c>
      <c r="E6" s="32" t="s">
        <v>201</v>
      </c>
      <c r="F6" s="6" t="s">
        <v>3</v>
      </c>
      <c r="G6" s="7" t="str">
        <f t="shared" si="0"/>
        <v>ΟΚ</v>
      </c>
      <c r="H6" s="7"/>
      <c r="I6" s="7" t="s">
        <v>3</v>
      </c>
      <c r="J6" s="15">
        <v>24</v>
      </c>
      <c r="K6" s="9">
        <f t="shared" si="1"/>
        <v>408</v>
      </c>
      <c r="L6" s="9">
        <v>11</v>
      </c>
      <c r="M6" s="9">
        <f t="shared" si="2"/>
        <v>77</v>
      </c>
      <c r="N6" s="10"/>
      <c r="O6" s="11">
        <f t="shared" si="3"/>
        <v>0</v>
      </c>
      <c r="P6" s="11"/>
      <c r="Q6" s="11">
        <f t="shared" si="4"/>
        <v>0</v>
      </c>
      <c r="R6" s="9"/>
      <c r="S6" s="9">
        <f t="shared" si="5"/>
        <v>0</v>
      </c>
      <c r="T6" s="9" t="s">
        <v>3</v>
      </c>
      <c r="U6" s="9">
        <f t="shared" si="6"/>
        <v>120</v>
      </c>
      <c r="V6" s="9">
        <v>8</v>
      </c>
      <c r="W6" s="9">
        <f t="shared" si="7"/>
        <v>160</v>
      </c>
      <c r="X6" s="9">
        <v>1967</v>
      </c>
      <c r="Y6" s="9">
        <f t="shared" si="8"/>
        <v>51</v>
      </c>
      <c r="Z6" s="9">
        <f t="shared" si="9"/>
        <v>0</v>
      </c>
      <c r="AA6" s="12">
        <f t="shared" si="10"/>
        <v>75</v>
      </c>
      <c r="AB6" s="33">
        <f t="shared" si="11"/>
        <v>840</v>
      </c>
      <c r="AC6" s="9"/>
    </row>
    <row r="7" spans="1:29" ht="18" customHeight="1">
      <c r="A7" s="9">
        <v>4</v>
      </c>
      <c r="B7" s="22" t="s">
        <v>35</v>
      </c>
      <c r="C7" s="22" t="s">
        <v>213</v>
      </c>
      <c r="D7" s="32" t="s">
        <v>36</v>
      </c>
      <c r="E7" s="32" t="s">
        <v>37</v>
      </c>
      <c r="F7" s="6" t="s">
        <v>3</v>
      </c>
      <c r="G7" s="7" t="str">
        <f t="shared" si="0"/>
        <v>ΟΚ</v>
      </c>
      <c r="H7" s="7"/>
      <c r="I7" s="7" t="s">
        <v>3</v>
      </c>
      <c r="J7" s="15"/>
      <c r="K7" s="9">
        <f t="shared" si="1"/>
        <v>0</v>
      </c>
      <c r="L7" s="9">
        <v>75</v>
      </c>
      <c r="M7" s="9">
        <f t="shared" si="2"/>
        <v>525</v>
      </c>
      <c r="N7" s="10">
        <v>2</v>
      </c>
      <c r="O7" s="11">
        <f t="shared" si="3"/>
        <v>120</v>
      </c>
      <c r="P7" s="11"/>
      <c r="Q7" s="11">
        <f t="shared" si="4"/>
        <v>0</v>
      </c>
      <c r="R7" s="9"/>
      <c r="S7" s="9">
        <f t="shared" si="5"/>
        <v>0</v>
      </c>
      <c r="T7" s="9"/>
      <c r="U7" s="9">
        <f t="shared" si="6"/>
        <v>0</v>
      </c>
      <c r="V7" s="9"/>
      <c r="W7" s="9">
        <f t="shared" si="7"/>
        <v>0</v>
      </c>
      <c r="X7" s="9">
        <v>1981</v>
      </c>
      <c r="Y7" s="9">
        <f t="shared" si="8"/>
        <v>37</v>
      </c>
      <c r="Z7" s="9">
        <f t="shared" si="9"/>
        <v>50</v>
      </c>
      <c r="AA7" s="12">
        <f t="shared" si="10"/>
        <v>0</v>
      </c>
      <c r="AB7" s="33">
        <f t="shared" si="11"/>
        <v>695</v>
      </c>
      <c r="AC7" s="9"/>
    </row>
    <row r="8" spans="1:29" ht="18" customHeight="1">
      <c r="A8" s="9">
        <v>5</v>
      </c>
      <c r="B8" s="22" t="s">
        <v>116</v>
      </c>
      <c r="C8" s="22" t="s">
        <v>242</v>
      </c>
      <c r="D8" s="32" t="s">
        <v>117</v>
      </c>
      <c r="E8" s="32" t="s">
        <v>118</v>
      </c>
      <c r="F8" s="6" t="s">
        <v>3</v>
      </c>
      <c r="G8" s="7" t="str">
        <f t="shared" si="0"/>
        <v>ΟΚ</v>
      </c>
      <c r="H8" s="7"/>
      <c r="I8" s="7" t="s">
        <v>3</v>
      </c>
      <c r="J8" s="15"/>
      <c r="K8" s="9">
        <f t="shared" si="1"/>
        <v>0</v>
      </c>
      <c r="L8" s="9"/>
      <c r="M8" s="9">
        <f t="shared" si="2"/>
        <v>0</v>
      </c>
      <c r="N8" s="10"/>
      <c r="O8" s="11">
        <f t="shared" si="3"/>
        <v>0</v>
      </c>
      <c r="P8" s="11"/>
      <c r="Q8" s="11">
        <f t="shared" si="4"/>
        <v>0</v>
      </c>
      <c r="R8" s="9" t="s">
        <v>3</v>
      </c>
      <c r="S8" s="9">
        <f t="shared" si="5"/>
        <v>170</v>
      </c>
      <c r="T8" s="9"/>
      <c r="U8" s="9">
        <f t="shared" si="6"/>
        <v>0</v>
      </c>
      <c r="V8" s="9"/>
      <c r="W8" s="9">
        <f t="shared" si="7"/>
        <v>0</v>
      </c>
      <c r="X8" s="9">
        <v>1966</v>
      </c>
      <c r="Y8" s="9">
        <f t="shared" si="8"/>
        <v>52</v>
      </c>
      <c r="Z8" s="9">
        <f t="shared" si="9"/>
        <v>0</v>
      </c>
      <c r="AA8" s="12">
        <f t="shared" si="10"/>
        <v>75</v>
      </c>
      <c r="AB8" s="33">
        <f t="shared" si="11"/>
        <v>245</v>
      </c>
      <c r="AC8" s="9"/>
    </row>
    <row r="9" spans="1:29" ht="18" customHeight="1">
      <c r="A9" s="9">
        <v>6</v>
      </c>
      <c r="B9" s="22" t="s">
        <v>82</v>
      </c>
      <c r="C9" s="22" t="s">
        <v>230</v>
      </c>
      <c r="D9" s="32" t="s">
        <v>229</v>
      </c>
      <c r="E9" s="32" t="s">
        <v>83</v>
      </c>
      <c r="F9" s="6" t="s">
        <v>3</v>
      </c>
      <c r="G9" s="7" t="str">
        <f t="shared" si="0"/>
        <v>ΟΚ</v>
      </c>
      <c r="H9" s="7"/>
      <c r="I9" s="7" t="s">
        <v>3</v>
      </c>
      <c r="J9" s="15"/>
      <c r="K9" s="9">
        <f t="shared" si="1"/>
        <v>0</v>
      </c>
      <c r="L9" s="9"/>
      <c r="M9" s="9">
        <f t="shared" si="2"/>
        <v>0</v>
      </c>
      <c r="N9" s="10">
        <v>2</v>
      </c>
      <c r="O9" s="11">
        <f t="shared" si="3"/>
        <v>120</v>
      </c>
      <c r="P9" s="11"/>
      <c r="Q9" s="11">
        <f t="shared" si="4"/>
        <v>0</v>
      </c>
      <c r="R9" s="9"/>
      <c r="S9" s="9">
        <f t="shared" si="5"/>
        <v>0</v>
      </c>
      <c r="T9" s="9"/>
      <c r="U9" s="9">
        <f t="shared" si="6"/>
        <v>0</v>
      </c>
      <c r="V9" s="9">
        <v>2</v>
      </c>
      <c r="W9" s="9">
        <f t="shared" si="7"/>
        <v>40</v>
      </c>
      <c r="X9" s="9">
        <v>1976</v>
      </c>
      <c r="Y9" s="9">
        <f t="shared" si="8"/>
        <v>42</v>
      </c>
      <c r="Z9" s="9">
        <f t="shared" si="9"/>
        <v>0</v>
      </c>
      <c r="AA9" s="12">
        <f t="shared" si="10"/>
        <v>75</v>
      </c>
      <c r="AB9" s="33">
        <f t="shared" si="11"/>
        <v>235</v>
      </c>
      <c r="AC9" s="9"/>
    </row>
    <row r="10" spans="1:29" ht="18" customHeight="1">
      <c r="A10" s="9">
        <v>7</v>
      </c>
      <c r="B10" s="22" t="s">
        <v>84</v>
      </c>
      <c r="C10" s="22" t="s">
        <v>231</v>
      </c>
      <c r="D10" s="32" t="s">
        <v>85</v>
      </c>
      <c r="E10" s="32" t="s">
        <v>86</v>
      </c>
      <c r="F10" s="6" t="s">
        <v>3</v>
      </c>
      <c r="G10" s="7" t="str">
        <f t="shared" si="0"/>
        <v>ΟΚ</v>
      </c>
      <c r="H10" s="7"/>
      <c r="I10" s="7" t="s">
        <v>3</v>
      </c>
      <c r="J10" s="15"/>
      <c r="K10" s="9">
        <f t="shared" si="1"/>
        <v>0</v>
      </c>
      <c r="L10" s="9"/>
      <c r="M10" s="9">
        <f t="shared" si="2"/>
        <v>0</v>
      </c>
      <c r="N10" s="10"/>
      <c r="O10" s="11">
        <f t="shared" si="3"/>
        <v>0</v>
      </c>
      <c r="P10" s="11"/>
      <c r="Q10" s="11">
        <f t="shared" si="4"/>
        <v>0</v>
      </c>
      <c r="R10" s="9"/>
      <c r="S10" s="9">
        <f t="shared" si="5"/>
        <v>0</v>
      </c>
      <c r="T10" s="9"/>
      <c r="U10" s="9">
        <f t="shared" si="6"/>
        <v>0</v>
      </c>
      <c r="V10" s="9">
        <v>8</v>
      </c>
      <c r="W10" s="9">
        <f t="shared" si="7"/>
        <v>160</v>
      </c>
      <c r="X10" s="9">
        <v>1988</v>
      </c>
      <c r="Y10" s="9">
        <f t="shared" si="8"/>
        <v>30</v>
      </c>
      <c r="Z10" s="9">
        <f t="shared" si="9"/>
        <v>50</v>
      </c>
      <c r="AA10" s="12">
        <f t="shared" si="10"/>
        <v>0</v>
      </c>
      <c r="AB10" s="33">
        <f t="shared" si="11"/>
        <v>210</v>
      </c>
      <c r="AC10" s="9"/>
    </row>
  </sheetData>
  <sheetProtection algorithmName="SHA-512" hashValue="w5lnbalKOlGhUCbtlyvAql3WmivoDk6W9kjSJIZqevUb6a19nuilHm+eT8iMs5oxG+gwOdtduAu3euNftrCAdg==" saltValue="vQX7bRae7vYQ/fElY9HY9Q==" spinCount="100000" sheet="1" objects="1" scenarios="1"/>
  <mergeCells count="4">
    <mergeCell ref="A1:E1"/>
    <mergeCell ref="A2:E2"/>
    <mergeCell ref="J2:AA2"/>
    <mergeCell ref="AB2:AB3"/>
  </mergeCells>
  <dataValidations count="7">
    <dataValidation type="whole" allowBlank="1" showInputMessage="1" showErrorMessage="1" error="ΕΩΣ 48 ΜΗΝΕΣ" sqref="V4:V10">
      <formula1>1</formula1>
      <formula2>8</formula2>
    </dataValidation>
    <dataValidation type="whole" allowBlank="1" showInputMessage="1" showErrorMessage="1" errorTitle="ΠΡΟΣΟΧΗ!" error="ΑΠΟ 1 ΕΩΣ 84 ΜΗΝΕΣ" sqref="L4:L10">
      <formula1>1</formula1>
      <formula2>84</formula2>
    </dataValidation>
    <dataValidation type="whole" operator="lessThanOrEqual" allowBlank="1" showInputMessage="1" showErrorMessage="1" sqref="N4:N10">
      <formula1>2</formula1>
    </dataValidation>
    <dataValidation type="whole" operator="greaterThan" allowBlank="1" showInputMessage="1" showErrorMessage="1" sqref="P4:P10">
      <formula1>2</formula1>
    </dataValidation>
    <dataValidation type="list" allowBlank="1" showInputMessage="1" showErrorMessage="1" sqref="T5:T10 F5:F10 H5:I10 R5:R10">
      <formula1>#REF!</formula1>
    </dataValidation>
    <dataValidation type="whole" allowBlank="1" showInputMessage="1" showErrorMessage="1" errorTitle="ΠΡΟΣΟΧΗ!" error="ΑΠΟ 1 ΕΩΣ 24 ΜΗΝΕΣ" sqref="J4:J10">
      <formula1>1</formula1>
      <formula2>24</formula2>
    </dataValidation>
    <dataValidation type="list" allowBlank="1" showInputMessage="1" showErrorMessage="1" sqref="F4 T4 R4 H4:I4">
      <formula1>$AL$13:$AL$14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tabSelected="1" workbookViewId="0" topLeftCell="A1">
      <pane xSplit="5" topLeftCell="F1" activePane="topRight" state="frozen"/>
      <selection pane="topRight" activeCell="H3" sqref="A1:XFD1048576"/>
    </sheetView>
  </sheetViews>
  <sheetFormatPr defaultColWidth="9.140625" defaultRowHeight="15"/>
  <cols>
    <col min="1" max="1" width="4.8515625" style="36" customWidth="1"/>
    <col min="2" max="3" width="16.28125" style="36" customWidth="1"/>
    <col min="4" max="4" width="25.140625" style="36" hidden="1" customWidth="1"/>
    <col min="5" max="5" width="25.28125" style="36" hidden="1" customWidth="1"/>
    <col min="6" max="6" width="28.421875" style="36" customWidth="1"/>
    <col min="7" max="14" width="9.140625" style="36" customWidth="1"/>
    <col min="15" max="15" width="9.140625" style="36" hidden="1" customWidth="1"/>
    <col min="16" max="16384" width="9.140625" style="36" customWidth="1"/>
  </cols>
  <sheetData>
    <row r="1" spans="1:6" ht="52.5" customHeight="1">
      <c r="A1" s="61" t="s">
        <v>312</v>
      </c>
      <c r="B1" s="54"/>
      <c r="C1" s="54"/>
      <c r="D1" s="54"/>
      <c r="E1" s="64"/>
      <c r="F1" s="9"/>
    </row>
    <row r="2" spans="1:6" s="45" customFormat="1" ht="31.5" customHeight="1">
      <c r="A2" s="57" t="s">
        <v>4</v>
      </c>
      <c r="B2" s="58"/>
      <c r="C2" s="58"/>
      <c r="D2" s="58"/>
      <c r="E2" s="58"/>
      <c r="F2" s="21"/>
    </row>
    <row r="3" spans="1:6" s="47" customFormat="1" ht="72" customHeight="1">
      <c r="A3" s="22" t="s">
        <v>1</v>
      </c>
      <c r="B3" s="22" t="s">
        <v>20</v>
      </c>
      <c r="C3" s="23" t="s">
        <v>208</v>
      </c>
      <c r="D3" s="23" t="s">
        <v>5</v>
      </c>
      <c r="E3" s="23" t="s">
        <v>6</v>
      </c>
      <c r="F3" s="30" t="s">
        <v>207</v>
      </c>
    </row>
    <row r="4" spans="1:6" s="47" customFormat="1" ht="30" customHeight="1">
      <c r="A4" s="37">
        <v>1</v>
      </c>
      <c r="B4" s="50" t="s">
        <v>277</v>
      </c>
      <c r="C4" s="51" t="s">
        <v>218</v>
      </c>
      <c r="D4" s="43" t="s">
        <v>51</v>
      </c>
      <c r="E4" s="43" t="s">
        <v>52</v>
      </c>
      <c r="F4" s="50" t="s">
        <v>297</v>
      </c>
    </row>
    <row r="5" spans="1:6" s="48" customFormat="1" ht="36" customHeight="1">
      <c r="A5" s="34">
        <v>2</v>
      </c>
      <c r="B5" s="34" t="s">
        <v>278</v>
      </c>
      <c r="C5" s="34" t="s">
        <v>279</v>
      </c>
      <c r="D5" s="34" t="s">
        <v>280</v>
      </c>
      <c r="E5" s="34" t="s">
        <v>281</v>
      </c>
      <c r="F5" s="52" t="s">
        <v>282</v>
      </c>
    </row>
    <row r="6" spans="1:6" ht="31.5" customHeight="1">
      <c r="A6" s="9">
        <v>3</v>
      </c>
      <c r="B6" s="9" t="s">
        <v>283</v>
      </c>
      <c r="C6" s="9" t="s">
        <v>284</v>
      </c>
      <c r="D6" s="9" t="s">
        <v>285</v>
      </c>
      <c r="E6" s="9" t="s">
        <v>286</v>
      </c>
      <c r="F6" s="34" t="s">
        <v>287</v>
      </c>
    </row>
    <row r="7" spans="1:6" ht="38.25" customHeight="1">
      <c r="A7" s="37">
        <v>4</v>
      </c>
      <c r="B7" s="34" t="s">
        <v>288</v>
      </c>
      <c r="C7" s="34" t="s">
        <v>289</v>
      </c>
      <c r="D7" s="9" t="s">
        <v>290</v>
      </c>
      <c r="E7" s="9" t="s">
        <v>291</v>
      </c>
      <c r="F7" s="34" t="s">
        <v>287</v>
      </c>
    </row>
    <row r="8" spans="1:6" ht="27" customHeight="1">
      <c r="A8" s="34">
        <v>5</v>
      </c>
      <c r="B8" s="34" t="s">
        <v>119</v>
      </c>
      <c r="C8" s="34" t="s">
        <v>244</v>
      </c>
      <c r="D8" s="9" t="s">
        <v>120</v>
      </c>
      <c r="E8" s="9" t="s">
        <v>25</v>
      </c>
      <c r="F8" s="53" t="s">
        <v>296</v>
      </c>
    </row>
    <row r="9" spans="1:6" ht="15">
      <c r="A9" s="9">
        <v>6</v>
      </c>
      <c r="B9" s="34" t="s">
        <v>128</v>
      </c>
      <c r="C9" s="34" t="s">
        <v>249</v>
      </c>
      <c r="D9" s="9" t="s">
        <v>129</v>
      </c>
      <c r="E9" s="9" t="s">
        <v>115</v>
      </c>
      <c r="F9" s="34" t="s">
        <v>248</v>
      </c>
    </row>
    <row r="10" spans="1:6" ht="15">
      <c r="A10" s="37">
        <v>7</v>
      </c>
      <c r="B10" s="34" t="s">
        <v>157</v>
      </c>
      <c r="C10" s="34" t="s">
        <v>260</v>
      </c>
      <c r="D10" s="9" t="s">
        <v>158</v>
      </c>
      <c r="E10" s="9" t="s">
        <v>159</v>
      </c>
      <c r="F10" s="53" t="s">
        <v>296</v>
      </c>
    </row>
    <row r="11" spans="1:6" ht="15">
      <c r="A11" s="34">
        <v>8</v>
      </c>
      <c r="B11" s="50" t="s">
        <v>292</v>
      </c>
      <c r="C11" s="50" t="s">
        <v>293</v>
      </c>
      <c r="D11" s="37" t="s">
        <v>294</v>
      </c>
      <c r="E11" s="37" t="s">
        <v>295</v>
      </c>
      <c r="F11" s="50" t="s">
        <v>287</v>
      </c>
    </row>
    <row r="12" spans="1:6" ht="15">
      <c r="A12" s="9">
        <v>9</v>
      </c>
      <c r="B12" s="34" t="s">
        <v>306</v>
      </c>
      <c r="C12" s="34" t="s">
        <v>307</v>
      </c>
      <c r="D12" s="9" t="s">
        <v>308</v>
      </c>
      <c r="E12" s="9" t="s">
        <v>174</v>
      </c>
      <c r="F12" s="50" t="s">
        <v>309</v>
      </c>
    </row>
    <row r="13" spans="1:6" ht="15">
      <c r="A13" s="37">
        <v>10</v>
      </c>
      <c r="B13" s="22" t="s">
        <v>108</v>
      </c>
      <c r="C13" s="22" t="s">
        <v>239</v>
      </c>
      <c r="D13" s="32" t="s">
        <v>109</v>
      </c>
      <c r="E13" s="32" t="s">
        <v>110</v>
      </c>
      <c r="F13" s="53" t="s">
        <v>296</v>
      </c>
    </row>
  </sheetData>
  <sheetProtection algorithmName="SHA-512" hashValue="Wvprjft0HFlyhMc9hTOG30/7yiR4xSJp+XgwBKj+YxcuF4usQ89dC3gt0XMH4fUaqmbFwhYFcRyRQchopo4Wzw==" saltValue="H3Fs33rUAKLiTaYVq5nJow==" spinCount="100000" sheet="1" objects="1" scenario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ΠΙΝΑΚΕΣ ΑΠΟΤΕΛΕΣΜΑΤΩΝ</dc:title>
  <dc:subject>ΥΕ</dc:subject>
  <dc:creator>Γενικο Νοσοκομείο Σαντορίνης</dc:creator>
  <cp:keywords/>
  <dc:description/>
  <cp:lastModifiedBy>Thodoros Aggelopoulos</cp:lastModifiedBy>
  <cp:lastPrinted>2018-12-27T08:09:24Z</cp:lastPrinted>
  <dcterms:created xsi:type="dcterms:W3CDTF">2017-10-23T05:29:48Z</dcterms:created>
  <dcterms:modified xsi:type="dcterms:W3CDTF">2018-12-28T09:01:36Z</dcterms:modified>
  <cp:category>ΚΑΘΑΡΙΣΤΡΙΕΣ</cp:category>
  <cp:version/>
  <cp:contentType/>
  <cp:contentStatus/>
</cp:coreProperties>
</file>